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kenmareresourcescom-my.sharepoint.com/personal/abrog_kenmareresources_com/Documents/abrog/Sustainability Report/2024/Fact Book/"/>
    </mc:Choice>
  </mc:AlternateContent>
  <xr:revisionPtr revIDLastSave="21" documentId="8_{94BCF3C9-1F1A-4125-94EB-CD25F77C8061}" xr6:coauthVersionLast="47" xr6:coauthVersionMax="47" xr10:uidLastSave="{5FBE4FCE-47D3-4076-9D04-A9A8A9F11667}"/>
  <bookViews>
    <workbookView xWindow="28680" yWindow="-120" windowWidth="29040" windowHeight="15720" xr2:uid="{00000000-000D-0000-FFFF-FFFF00000000}"/>
  </bookViews>
  <sheets>
    <sheet name="Index" sheetId="1" r:id="rId1"/>
    <sheet name="E1 - Climate Change" sheetId="43" r:id="rId2"/>
    <sheet name="E2 - Pollution" sheetId="49" r:id="rId3"/>
    <sheet name="E3 - Water &amp; Marine" sheetId="45" r:id="rId4"/>
    <sheet name="E4 - Biodiversity" sheetId="46" r:id="rId5"/>
    <sheet name="S1 - Own Workforce" sheetId="44" r:id="rId6"/>
    <sheet name="S3 - Affected Communities" sheetId="47" r:id="rId7"/>
    <sheet name="G1 - Business Conduct" sheetId="4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44" l="1"/>
  <c r="D8" i="44"/>
  <c r="D9" i="44" s="1"/>
  <c r="C8" i="44"/>
  <c r="C9" i="44" s="1"/>
  <c r="D23" i="45"/>
  <c r="E23" i="45"/>
  <c r="F23" i="45"/>
  <c r="D24" i="45"/>
  <c r="E24" i="45"/>
  <c r="F24" i="45"/>
  <c r="G23" i="45" l="1"/>
  <c r="E53" i="48" l="1"/>
  <c r="D42" i="48"/>
  <c r="E41" i="48" s="1"/>
  <c r="E34" i="48"/>
  <c r="D34" i="48"/>
  <c r="C34" i="48"/>
  <c r="C28" i="48"/>
  <c r="E28" i="43"/>
  <c r="D28" i="43"/>
  <c r="G44" i="43"/>
  <c r="E39" i="48" l="1"/>
  <c r="E40" i="48"/>
  <c r="E42" i="48" l="1"/>
</calcChain>
</file>

<file path=xl/sharedStrings.xml><?xml version="1.0" encoding="utf-8"?>
<sst xmlns="http://schemas.openxmlformats.org/spreadsheetml/2006/main" count="660" uniqueCount="448">
  <si>
    <t/>
  </si>
  <si>
    <t>Safety data, employee and contractor</t>
  </si>
  <si>
    <t>2021</t>
  </si>
  <si>
    <t>2022</t>
  </si>
  <si>
    <t>2023</t>
  </si>
  <si>
    <t>Lost Time Injuries (LTIs)</t>
  </si>
  <si>
    <t>Fatalities</t>
  </si>
  <si>
    <t>Medical treatment injuries (MTI)</t>
  </si>
  <si>
    <t xml:space="preserve">First Aid Injuries (FAIs) </t>
  </si>
  <si>
    <t>Days lost to injury</t>
  </si>
  <si>
    <t>All Injury frequency rate (AIFR) per 200,000 hours worked</t>
  </si>
  <si>
    <t>All injury frequency rate (AIFR) per 1 million hours worked</t>
  </si>
  <si>
    <t>Lost time injury frequency per 200,000 hours worked</t>
  </si>
  <si>
    <t>Lost time injury frequency per 1 million hours worked</t>
  </si>
  <si>
    <t xml:space="preserve">Total Recordable Injury frequency rate per 1 million hours worked  </t>
  </si>
  <si>
    <t>Female</t>
  </si>
  <si>
    <t>Male</t>
  </si>
  <si>
    <t>Total</t>
  </si>
  <si>
    <t xml:space="preserve">Total </t>
  </si>
  <si>
    <t>Total number</t>
  </si>
  <si>
    <t>Proportion of spending on local suppliers</t>
  </si>
  <si>
    <t>Local</t>
  </si>
  <si>
    <t>National</t>
  </si>
  <si>
    <t>International</t>
  </si>
  <si>
    <t>Suppliers</t>
  </si>
  <si>
    <t>Percentage (%)</t>
  </si>
  <si>
    <t>District &amp; Provincial</t>
  </si>
  <si>
    <t>Water Use</t>
  </si>
  <si>
    <t>Surface water withdrawn Category 1</t>
  </si>
  <si>
    <t>Surface water withdrawn Category 2</t>
  </si>
  <si>
    <t>Groundwater withdrawn Category 2</t>
  </si>
  <si>
    <t>Other water discharged Category 1</t>
  </si>
  <si>
    <t>Surface water discharged Category 2</t>
  </si>
  <si>
    <t>Groundwater discharged Category 2</t>
  </si>
  <si>
    <t>Total water consumption</t>
  </si>
  <si>
    <t>Water use efficiency (cubic meters water withdrawn / tonne excavated ore)</t>
  </si>
  <si>
    <t>Percentage of total water used that is reused (%)</t>
  </si>
  <si>
    <t>Percentage of water sourced from regions of High or Extremely High Baseline Water Stress (%)</t>
  </si>
  <si>
    <t>Environmental Incidents</t>
  </si>
  <si>
    <t xml:space="preserve">Total number of environmental incidents, Level 1 </t>
  </si>
  <si>
    <t xml:space="preserve">Total number of environmental incidents, Level 2 </t>
  </si>
  <si>
    <t xml:space="preserve">Total number of environmental incidents, Level 3 </t>
  </si>
  <si>
    <t xml:space="preserve">Total number of environmental incidents, Level 4 </t>
  </si>
  <si>
    <t xml:space="preserve">Total number of environmental incidents, Level 5 </t>
  </si>
  <si>
    <t>Total number of significant spills</t>
  </si>
  <si>
    <t>Land &amp; Biodiversity</t>
  </si>
  <si>
    <t>Number of indigenous trees planted</t>
  </si>
  <si>
    <t>Number of Casuarina trees planted</t>
  </si>
  <si>
    <t>Sulphur Dioxide SO2 emissions (µg/m3)</t>
  </si>
  <si>
    <t>Nitrogen Dioxide (NO2) emissions [µg/m3]</t>
  </si>
  <si>
    <t>Volatile Organic Compound (VOC) emissions [µg/m3]</t>
  </si>
  <si>
    <t>Particulate Matter (PM) emissions [µg/m3]</t>
  </si>
  <si>
    <t>Total energy usage (MWh)</t>
  </si>
  <si>
    <t>Energy type</t>
  </si>
  <si>
    <t>Total non-renewable energy</t>
  </si>
  <si>
    <t>Dublin grid energy (renewable)</t>
  </si>
  <si>
    <t>Total renewable energy</t>
  </si>
  <si>
    <t>Total energy</t>
  </si>
  <si>
    <t>Proportion of renewable energy (%)</t>
  </si>
  <si>
    <t>Emissions Summary Table (Tonnes CO2e)</t>
  </si>
  <si>
    <t>Category</t>
  </si>
  <si>
    <t>Scope 1</t>
  </si>
  <si>
    <t>Diesel Combustion</t>
  </si>
  <si>
    <t>Other Fuel Combustion</t>
  </si>
  <si>
    <t>Refrigerants</t>
  </si>
  <si>
    <t>Waste Generated in Operations</t>
  </si>
  <si>
    <t>Total CO2e emissions, Scope 1</t>
  </si>
  <si>
    <t>Scope 2</t>
  </si>
  <si>
    <t>Purchased electricity, Market-based</t>
  </si>
  <si>
    <t>Purchased electricity, Location-based</t>
  </si>
  <si>
    <t>Scope 3</t>
  </si>
  <si>
    <t>Category 1: Purchased Goods and Services</t>
  </si>
  <si>
    <t>Category 2: Capital Goods</t>
  </si>
  <si>
    <t>Category 3: Fuel- and Energy-related Emissions</t>
  </si>
  <si>
    <t>Category 4: Upstream Transportation Emissions</t>
  </si>
  <si>
    <t>Category 5: Waste Generated in Operations</t>
  </si>
  <si>
    <t>Category 6: Business Travel</t>
  </si>
  <si>
    <t>Category 7: Employee Commuting</t>
  </si>
  <si>
    <t>Category 9: Downstream Transportation Emissions</t>
  </si>
  <si>
    <t>Total CO2e emissions, Scope 3</t>
  </si>
  <si>
    <t>Total CO2e Emissions</t>
  </si>
  <si>
    <t>Revenue (Tonnes CO2e per 1,000 USD)</t>
  </si>
  <si>
    <t>Excavation (Tonnes CO2e per tonne of ore excavated)</t>
  </si>
  <si>
    <t>Production (Tonnes CO2e per tonne of finished product)</t>
  </si>
  <si>
    <t>Education</t>
  </si>
  <si>
    <t>Secondary school bursaries provided to girls</t>
  </si>
  <si>
    <t>University bursaries provided to girls</t>
  </si>
  <si>
    <t>Number of female students benefited from scholarships</t>
  </si>
  <si>
    <t>Students enrolled in school, Percentage of which girls</t>
  </si>
  <si>
    <t>Number of female children completing each school year</t>
  </si>
  <si>
    <t>Number of female children from vulnerable households completing each school year</t>
  </si>
  <si>
    <t>Number of students provided with school materials</t>
  </si>
  <si>
    <t>Health - Infrastructure development &amp; equipment provision</t>
  </si>
  <si>
    <t>Mobile clinic consultations</t>
  </si>
  <si>
    <t>Number of ambulance visits per month</t>
  </si>
  <si>
    <t>Number of patients seen at health centre</t>
  </si>
  <si>
    <t>Number of paediatric consultations</t>
  </si>
  <si>
    <t>Number of general consultations</t>
  </si>
  <si>
    <t>Number of malaria tests carried out</t>
  </si>
  <si>
    <t>Number of malaria tests which were positive</t>
  </si>
  <si>
    <t>Number of mosquito nets distributed</t>
  </si>
  <si>
    <t>Number of HIV/AIDS tests carried out</t>
  </si>
  <si>
    <t>Number of positive HIV/AIDS diagnoses</t>
  </si>
  <si>
    <t>Number of STI tests carried out</t>
  </si>
  <si>
    <t>Number of positive STI diagnoses</t>
  </si>
  <si>
    <t>Number of health volunteers</t>
  </si>
  <si>
    <t>Number of health volunteers receiving training</t>
  </si>
  <si>
    <t>Number of health awareness &amp; education sessions in villages</t>
  </si>
  <si>
    <t>Number of attendees of health sessions in villages</t>
  </si>
  <si>
    <t>Number of health awareness &amp; education sessions at clinic</t>
  </si>
  <si>
    <t>Number of attendees of health sessions at clinic</t>
  </si>
  <si>
    <t>Health - Construction of health infrastructure</t>
  </si>
  <si>
    <t>Construction of simplified maternity block in Cotocuane</t>
  </si>
  <si>
    <t>Set up and equipped lab at Mititicoma health center.</t>
  </si>
  <si>
    <t>1 health facility in Pilivili, transformed old Maternity building in Topuito into a lab</t>
  </si>
  <si>
    <t>Health - mother and child healthcare services</t>
  </si>
  <si>
    <t>Total number of patients for mother and child healthcare services</t>
  </si>
  <si>
    <t>Number of patients who attended pre-natal consultations</t>
  </si>
  <si>
    <t>Number of patients who received family planning support</t>
  </si>
  <si>
    <t>Number of births in the clinic</t>
  </si>
  <si>
    <t>Number of births in the communities</t>
  </si>
  <si>
    <t>Water &amp; Sanitation</t>
  </si>
  <si>
    <t>Number of boreholes constructed</t>
  </si>
  <si>
    <t>Number of water supply systems installed</t>
  </si>
  <si>
    <t>Number of people with access to clean water</t>
  </si>
  <si>
    <t>Number of community sanitation campaigns</t>
  </si>
  <si>
    <t>Comments on community sanitation campaigns</t>
  </si>
  <si>
    <t>Faecal coliform / E. coli count in water</t>
  </si>
  <si>
    <t>Number of new businesses funded</t>
  </si>
  <si>
    <t>Total value of micro-loans disbursed [USD]</t>
  </si>
  <si>
    <t>Total number of income generating projects</t>
  </si>
  <si>
    <t>Total number of beneficiaries</t>
  </si>
  <si>
    <t>Total income from projects [USD]</t>
  </si>
  <si>
    <t>Number of projects able to repay loan term &lt;3 years</t>
  </si>
  <si>
    <t>Number of projects supplying goods to Kenmare (supply chain)</t>
  </si>
  <si>
    <t>Number of projects reactivated (change to refinanced)</t>
  </si>
  <si>
    <t>Number of training sessions led by KMAD officer (trained in business management training)</t>
  </si>
  <si>
    <t>Livelihoods &amp; economic development - Agricultural development</t>
  </si>
  <si>
    <t>Number of beneficiaries of agriculture and food security programmes</t>
  </si>
  <si>
    <t>Number of hectares under cultivation [Ha]</t>
  </si>
  <si>
    <t>Small businesses, agricultural programs, bursaries for secondary school and mobile clinics</t>
  </si>
  <si>
    <t xml:space="preserve">Number of VP initiatives financed </t>
  </si>
  <si>
    <t>Income generated by VP projects [USD]</t>
  </si>
  <si>
    <t>Number of people benefitting from VP projects</t>
  </si>
  <si>
    <t>Male soccer teams funded</t>
  </si>
  <si>
    <t>Number of men's teams entering local and district championships</t>
  </si>
  <si>
    <t>Female soccer teams funded</t>
  </si>
  <si>
    <t>No. of women's teams entering local and district championships</t>
  </si>
  <si>
    <t>Support for equipment was only allocated to two teams that went to the provincial stage</t>
  </si>
  <si>
    <t>Cancelled due to Covid Restrictions</t>
  </si>
  <si>
    <t>Ethics investigations</t>
  </si>
  <si>
    <t>New issues captured in 3rd party whistleblowing line</t>
  </si>
  <si>
    <t>Total number of issues investigated (substantiated and unsubstantiated)</t>
  </si>
  <si>
    <t>Total substantiated cases [count]</t>
  </si>
  <si>
    <t>*</t>
  </si>
  <si>
    <t>n/a</t>
  </si>
  <si>
    <t>Performance metric</t>
  </si>
  <si>
    <t>SUPPLY CHAIN</t>
  </si>
  <si>
    <t xml:space="preserve">ECONOMIC VALUE  </t>
  </si>
  <si>
    <t>TRANSPARENCY</t>
  </si>
  <si>
    <t>Spreadsheet tab</t>
  </si>
  <si>
    <t>Hours worked (Employees + Contractors)</t>
  </si>
  <si>
    <t>Operating ($'000)</t>
  </si>
  <si>
    <t>Capital ($'000)</t>
  </si>
  <si>
    <t>Total ($'000)</t>
  </si>
  <si>
    <t>Suppliers audited against Kenmare's Supplier Code of Conduct</t>
  </si>
  <si>
    <t xml:space="preserve">ENVIRONMENT </t>
  </si>
  <si>
    <t>Intensity Measures</t>
  </si>
  <si>
    <t>Revenue (MWh per 1,000 USD)</t>
  </si>
  <si>
    <t>Excavation (MWh per tonne of ore excavated)</t>
  </si>
  <si>
    <t>Production (MWh per tonne of finished product)</t>
  </si>
  <si>
    <t>Scopes 1, 2 and 3 (Market-based Scope 2)</t>
  </si>
  <si>
    <t>Scopes 1, 2 and 3 (Location-based Scope 2)</t>
  </si>
  <si>
    <t>Emissions Intensity (Scope 1 &amp; 2 - Market-based)</t>
  </si>
  <si>
    <t>Livelihoods &amp; economic development - Vulnerable People (VP) projects</t>
  </si>
  <si>
    <t>Prizes, equipment for the 23 soccer teams</t>
  </si>
  <si>
    <t xml:space="preserve">COMMUNITY </t>
  </si>
  <si>
    <r>
      <t xml:space="preserve">Livelihoods &amp; economic development - </t>
    </r>
    <r>
      <rPr>
        <sz val="8"/>
        <color theme="0"/>
        <rFont val="Calibre Regular"/>
      </rPr>
      <t>Community development</t>
    </r>
  </si>
  <si>
    <t>Economic value distributed ($m, Mozambique)</t>
  </si>
  <si>
    <t>Operating cost</t>
  </si>
  <si>
    <t>Employee wages and benefits*</t>
  </si>
  <si>
    <t>*excludes payroll taxes</t>
  </si>
  <si>
    <t xml:space="preserve">Capital spend </t>
  </si>
  <si>
    <t xml:space="preserve">Payments to government </t>
  </si>
  <si>
    <t xml:space="preserve">Community Investment </t>
  </si>
  <si>
    <t>Breakdown of payments to governments ($'000)</t>
  </si>
  <si>
    <t xml:space="preserve">Mining royalty </t>
  </si>
  <si>
    <t xml:space="preserve">Industrial free zone (IFZ) royalty </t>
  </si>
  <si>
    <t xml:space="preserve">Payroll taxes </t>
  </si>
  <si>
    <t>Corporation taxes</t>
  </si>
  <si>
    <t>Witholding taxes</t>
  </si>
  <si>
    <t xml:space="preserve">Licenses </t>
  </si>
  <si>
    <t xml:space="preserve">Mozambique Total </t>
  </si>
  <si>
    <t xml:space="preserve">Payroll taxes, Ireland </t>
  </si>
  <si>
    <t xml:space="preserve">Corporation taxes </t>
  </si>
  <si>
    <t xml:space="preserve">Payroll taxes, UK </t>
  </si>
  <si>
    <t xml:space="preserve">Total payments to governments </t>
  </si>
  <si>
    <r>
      <t>All injuries</t>
    </r>
    <r>
      <rPr>
        <vertAlign val="superscript"/>
        <sz val="10"/>
        <rFont val="Calibre Regular"/>
      </rPr>
      <t>1</t>
    </r>
  </si>
  <si>
    <r>
      <t xml:space="preserve">Total Recordable Injuries </t>
    </r>
    <r>
      <rPr>
        <vertAlign val="superscript"/>
        <sz val="10"/>
        <rFont val="Calibre Regular"/>
      </rPr>
      <t>2</t>
    </r>
  </si>
  <si>
    <t>Waste &amp; Toxicity (tonnes)</t>
  </si>
  <si>
    <t>Total managed land area (Hectares)</t>
  </si>
  <si>
    <t xml:space="preserve">Land rehabilitated during year (Hectares) </t>
  </si>
  <si>
    <t xml:space="preserve">Total land disturbed and not yet rehabilitated (Hectares) </t>
  </si>
  <si>
    <t xml:space="preserve">Top soiling (Hectares) </t>
  </si>
  <si>
    <t xml:space="preserve">Casuarina plantation (Hectares) </t>
  </si>
  <si>
    <t xml:space="preserve">Wetland (Hectares) </t>
  </si>
  <si>
    <t xml:space="preserve">Non-recyclable hazardous waste (off-site disposal) </t>
  </si>
  <si>
    <t>Recyclable hazardous waste (off-site disposal)</t>
  </si>
  <si>
    <t>Non-recyclable non-hazardous waste (on-site disposal)</t>
  </si>
  <si>
    <t>Recyclable non-hazardous waste (off-site disposal)</t>
  </si>
  <si>
    <t>NR</t>
  </si>
  <si>
    <t xml:space="preserve">Livelihoods &amp; economic development </t>
  </si>
  <si>
    <t>619*</t>
  </si>
  <si>
    <t>*At the start of the 2023 agricultural year, a survey was done of ongoing CA farmers, as some move, die or do not continue participating. 465 out of 507 (2022) farmers continued participating and 154 new farmers joined in 2023.</t>
  </si>
  <si>
    <t>“Tailings Facility” Name/Identifier</t>
  </si>
  <si>
    <t>Paddocks P69, P70 and 71 are operational with Paddock 68 is at closing stage. All previous paddocks closed, except P58, P60 and 61 which are being reinstated to be reused.</t>
  </si>
  <si>
    <t>Tails being discharged behing the Pond - No Paddock constructed</t>
  </si>
  <si>
    <t xml:space="preserve">Tails are being discharged behind the Pond - no paddock constructed. </t>
  </si>
  <si>
    <t>Location</t>
  </si>
  <si>
    <t>The co-ordinates vary depending on the mine’s path</t>
  </si>
  <si>
    <t>565770.80/8171450.07</t>
  </si>
  <si>
    <t>550856.99/8156860.84</t>
  </si>
  <si>
    <t>568139.76/8173862.73</t>
  </si>
  <si>
    <t>Ownership</t>
  </si>
  <si>
    <t xml:space="preserve">Kenmare Moma Mining (Mauritius) Ltd Mozambique &amp; Kenmare Moma Processing (Mauritius) Ltd </t>
  </si>
  <si>
    <t>Kenmare Moma Mining (Mauritius) Ltd Mozambique &amp; Kenmare Moma Processing (Mauritius) Ltd</t>
  </si>
  <si>
    <t>Status</t>
  </si>
  <si>
    <t>Tails Storage Facilities (TSFs) are employed in a dynamic manner having a defined life of up to 1 year. After being infilled, the TSFs are closed out as geotechnically stable ground, rehabilitated and returned to predominantly subsistence farming land use.</t>
  </si>
  <si>
    <t>Due to low slimes at WCP-B there is no Tails Storage Facilities (TSF) constructed, tails are discharged behind the Pond to back fill it. After being infilled, the area is monitored to ensure is geotechnically stable ground, rehabilitated and returned to predominantly subsistence farming land use.</t>
  </si>
  <si>
    <t>Date of Initial Operation</t>
  </si>
  <si>
    <t>Yes</t>
  </si>
  <si>
    <t>Yes. Open-ended discharge</t>
  </si>
  <si>
    <t>Raising Method</t>
  </si>
  <si>
    <t>The centreline method</t>
  </si>
  <si>
    <t>Backfill with Open ended dischage</t>
  </si>
  <si>
    <t>Current Maximum Height</t>
  </si>
  <si>
    <t>Current Tailings Storage Impoundment Volume</t>
  </si>
  <si>
    <t xml:space="preserve">Most recent independent Expert Review </t>
  </si>
  <si>
    <t>Do you have full and complete relevant engineering records including design, construction, operation, maintenance and/or closure?</t>
  </si>
  <si>
    <t>What is your hazard categorization of this facility, based on the consequence of failure?</t>
  </si>
  <si>
    <t>Currently upgrading the Tailings Management procedure to align with ICOLD Tailings Dam Safety. Classification: Low to Significant</t>
  </si>
  <si>
    <t>Currently upgrading the Tailings Management procedure to align with ICOLD. Classification: Low</t>
  </si>
  <si>
    <t>What guideline do you follow for the classification system?</t>
  </si>
  <si>
    <t xml:space="preserve">Mozambican Regulation for Safety of Tailings Dams (Decree Nr 50/2017, 2nd October) </t>
  </si>
  <si>
    <t>Classification: Class 1 which is aligning to ICOLD</t>
  </si>
  <si>
    <t>Classification: Class 2</t>
  </si>
  <si>
    <t>Has this facility, at any time in its history failed to be confirmed or certified as stable, or experienced notable stability concerns as, identified by an independent engineer (even if later certified as stable by the same)</t>
  </si>
  <si>
    <t>No</t>
  </si>
  <si>
    <t>Both</t>
  </si>
  <si>
    <t>Has a formal analysis of the downstream communities, ecosystems and critical infrastructure in the event of catastrophic failure been undertaken and to reflect final conditions? If so, when did this assessment take place?</t>
  </si>
  <si>
    <t>Yes. Jan 2024</t>
  </si>
  <si>
    <t>WCP B is mining in the downstream area, with water level below the natural ground level, therefore the risk is LOW</t>
  </si>
  <si>
    <t>WCP C is mining in the flat area, therefore the risk is LOW</t>
  </si>
  <si>
    <t>Is there a) a closure plan in place for this dam, and b) does it include long term monitoring?</t>
  </si>
  <si>
    <t xml:space="preserve">Yes. Long-term monitoring establishes the layering of the tailings to check for risk of erosion, especially where tailings are located at higher elevation. </t>
  </si>
  <si>
    <t>Yes. Long-term monitoring is limited to ground water quality monitoring, as it has been assessed that there is no/low geotechnical risk.</t>
  </si>
  <si>
    <t xml:space="preserve">Yes. Long-term monitoring establishes the layering of the tailings to check for risk of erosion. </t>
  </si>
  <si>
    <t>Have you, or do you plan to assess your tailings facility against the impact of more regular extreme weather events as a result of climate change, e.g. over the next two years?</t>
  </si>
  <si>
    <t>Any other relevant information and supporting documentation.</t>
  </si>
  <si>
    <t>WCP A</t>
  </si>
  <si>
    <t>WCP B</t>
  </si>
  <si>
    <t>WCP C</t>
  </si>
  <si>
    <t>The disclosures below align with the Church of England Pensions Board Investment group’s Tailings Storage Facility (TSF) disclosures</t>
  </si>
  <si>
    <t xml:space="preserve">Operations started in 2007, but current operational TSF began in November 2022. </t>
  </si>
  <si>
    <t>Operations started in 2020, but current operational TSF began in September 2022.</t>
  </si>
  <si>
    <t>Is the Dam currently operated or closed as per currently approved design.</t>
  </si>
  <si>
    <t>Currently approx. 12.5m above the natural ground level, after final planned stacking elevation the height will be around 16m.</t>
  </si>
  <si>
    <t>Water level below the natural ground level.</t>
  </si>
  <si>
    <t>Planned Tailings Storage Impoundment Volume in 
5 years’ time.</t>
  </si>
  <si>
    <t>Do you have internal/in house engineering specialist oversight of this facility? Or do you have external engineering support for this purpose?</t>
  </si>
  <si>
    <t>Tailings Disclosure</t>
  </si>
  <si>
    <t>*Excludes independent contractors</t>
  </si>
  <si>
    <t>Dublin grid energy (non-renewable)</t>
  </si>
  <si>
    <t>`</t>
  </si>
  <si>
    <t>* - Not tested in 2024</t>
  </si>
  <si>
    <t>Category 10: Processing of Sold Goods</t>
  </si>
  <si>
    <t>Construction of simplified maternity block in Cotocuane (Continued)</t>
  </si>
  <si>
    <t>Mine: fossil-fuel energy (non-renewable)</t>
  </si>
  <si>
    <t>Mine grid energy (renewable)</t>
  </si>
  <si>
    <t>ENERGY USE &amp; EMISSIONS</t>
  </si>
  <si>
    <t>WATER &amp; MARINE RESOURCES</t>
  </si>
  <si>
    <t>BIODIVERSITY</t>
  </si>
  <si>
    <t>OWN WORKFORCE</t>
  </si>
  <si>
    <t>E1 - CLIMATE CHANGE</t>
  </si>
  <si>
    <t>E2 - POLLUTION</t>
  </si>
  <si>
    <t>E3 - WATER AND MARINE</t>
  </si>
  <si>
    <t>E4 - BIODIVERSITY</t>
  </si>
  <si>
    <t>S1 - OWN WORKFORCE</t>
  </si>
  <si>
    <t>S3 - AFFECTED COMMUNITIES</t>
  </si>
  <si>
    <t>G1 - BUSINESS CONDUCT</t>
  </si>
  <si>
    <t>Total Energy Usage</t>
  </si>
  <si>
    <t>Emissions Summary Table</t>
  </si>
  <si>
    <t>E1 - Climate Change</t>
  </si>
  <si>
    <t>Waste and Toxicity</t>
  </si>
  <si>
    <t>E2 - Pollution</t>
  </si>
  <si>
    <t>E3 - Water and Marine</t>
  </si>
  <si>
    <t>Land and Biodiversity</t>
  </si>
  <si>
    <t>E4 - Biodiversity</t>
  </si>
  <si>
    <t>Compensation Metrics</t>
  </si>
  <si>
    <t>Mozambique</t>
  </si>
  <si>
    <t>Corporate</t>
  </si>
  <si>
    <t>Gender Pay Gap - Median</t>
  </si>
  <si>
    <t>Gender Bonus Pay Gap - Median</t>
  </si>
  <si>
    <t>Gender Pay Gap - Mean</t>
  </si>
  <si>
    <t>Gender Bonus Pay Gap - Mean</t>
  </si>
  <si>
    <t>Gender Bonus Distribution - Portion of women receiving bonus</t>
  </si>
  <si>
    <t>Gender Bonus Distribution - Portion of men receiving bonus</t>
  </si>
  <si>
    <t>Managing Director vs median employee - Annual Remuneration ratio</t>
  </si>
  <si>
    <t>181:1</t>
  </si>
  <si>
    <t>% Male</t>
  </si>
  <si>
    <t>% Female</t>
  </si>
  <si>
    <t>Quartile Calculations</t>
  </si>
  <si>
    <t>Lower middle pay quartile</t>
  </si>
  <si>
    <t>Lower pay quartile</t>
  </si>
  <si>
    <t>Upper middle pay quartile</t>
  </si>
  <si>
    <t>Upper pay quartile</t>
  </si>
  <si>
    <t>Employee turnover</t>
  </si>
  <si>
    <t>S1 - Own Workforce</t>
  </si>
  <si>
    <t>Health - Mother and child healthcare services</t>
  </si>
  <si>
    <t>Water and sanitation</t>
  </si>
  <si>
    <t>Livelihoods &amp; economic development - Community development</t>
  </si>
  <si>
    <t>Livelihoods &amp; economic development - Support to local soccer championship</t>
  </si>
  <si>
    <t>Supply Chain - Local Spend</t>
  </si>
  <si>
    <t>Supply Chain - Suppliers audited against Kenmare Supplier Code of Conduct</t>
  </si>
  <si>
    <t>Economic Value Distributed (Mozambique)</t>
  </si>
  <si>
    <t>Breakdown of payments to governments</t>
  </si>
  <si>
    <t>S3 - Affected Communities</t>
  </si>
  <si>
    <t>G1 - Business Conduct</t>
  </si>
  <si>
    <t>Transparency - Ethics Investigations</t>
  </si>
  <si>
    <t>Kenmare 2024 Sustainability Fact Book Contents</t>
  </si>
  <si>
    <t>Water Withdrawn (M3)</t>
  </si>
  <si>
    <t>Total water discharged (M3)</t>
  </si>
  <si>
    <t>Total amount of raw aquifer water consumed (M3)</t>
  </si>
  <si>
    <t>Total amount of raw river water consumed (M3)</t>
  </si>
  <si>
    <t>Total water stored (M3)</t>
  </si>
  <si>
    <t>Total water use (M3)</t>
  </si>
  <si>
    <t>Water re-used/ recycled (M3)</t>
  </si>
  <si>
    <t xml:space="preserve">1 Historical Scope 1 emissions were recalculated using updated emission factors and GWPs. </t>
  </si>
  <si>
    <t xml:space="preserve">2 Year-on-year variability in emissions is attributed to boundary changes. During 2024 contractor fuel purchases were outsourced (data not available). </t>
  </si>
  <si>
    <t>3 From 2024, both fuel and electricity upstream emissions have been included (previously only fuel-related upstream emissions were reported).</t>
  </si>
  <si>
    <t>1 Historical emissions were recalculated using updated heating values.</t>
  </si>
  <si>
    <t>Hydrofluoric acid</t>
  </si>
  <si>
    <t>Pollutants</t>
  </si>
  <si>
    <t>Sodium hypochlorite</t>
  </si>
  <si>
    <t>Calcium hypochlorite</t>
  </si>
  <si>
    <t>Other phosphoric acid</t>
  </si>
  <si>
    <t>19,013 kg</t>
  </si>
  <si>
    <t>11,221 kg</t>
  </si>
  <si>
    <t>2.5 kg</t>
  </si>
  <si>
    <t>4.7 kg</t>
  </si>
  <si>
    <t>1 Pollutants not specifically reported up to 2023</t>
  </si>
  <si>
    <t>1 Job grades that resort under labour union categories (Artisans &amp; Maintainers and Operators &amp; Assistants) are excluded as these form part of a separate union agreed performance review process</t>
  </si>
  <si>
    <t>Developments</t>
  </si>
  <si>
    <t xml:space="preserve"> - MSP (Plant)</t>
  </si>
  <si>
    <t xml:space="preserve"> - Heavy Mobile Equipment</t>
  </si>
  <si>
    <t xml:space="preserve"> - Transshipment Vessels</t>
  </si>
  <si>
    <t xml:space="preserve"> - Diesel Generators</t>
  </si>
  <si>
    <t xml:space="preserve"> - Company Vehicles</t>
  </si>
  <si>
    <t xml:space="preserve"> - Unallocated</t>
  </si>
  <si>
    <t xml:space="preserve"> - Shore Services</t>
  </si>
  <si>
    <t>Aligned eligible activity</t>
  </si>
  <si>
    <t>Eligible and not-aligned activity</t>
  </si>
  <si>
    <t>Non-eligible activity</t>
  </si>
  <si>
    <t>CAPEX</t>
  </si>
  <si>
    <t>OPEX</t>
  </si>
  <si>
    <t>TURNOVER</t>
  </si>
  <si>
    <t>EU Taxonomy Table - 2024</t>
  </si>
  <si>
    <t>EU Taxonomy Table - 2023</t>
  </si>
  <si>
    <t>EU Taxonomy Table 2024</t>
  </si>
  <si>
    <t>EU Taxonomy Table 2023</t>
  </si>
  <si>
    <t>Operations started in 2013 in Namalope, and moved to Pilivili in August 2020 where mining is still taking place.</t>
  </si>
  <si>
    <t>In 2010 there was a breakout from a trailing paddock which resulted in a complete reassessment of risk management, the appointment of two  independent external consultants, employment of a permanent geotechnical engineer on Site and revised operational and daily reporting procedures.
Currently Kenmare is developing a new Tailings Management System aligned with the GISTM.</t>
  </si>
  <si>
    <r>
      <t>Approx. 1,700,000,m</t>
    </r>
    <r>
      <rPr>
        <vertAlign val="superscript"/>
        <sz val="10"/>
        <rFont val="Calibre Regular"/>
      </rPr>
      <t>3</t>
    </r>
    <r>
      <rPr>
        <sz val="10"/>
        <rFont val="Calibre Regular"/>
      </rPr>
      <t xml:space="preserve"> each.</t>
    </r>
  </si>
  <si>
    <r>
      <t>Pond filling volume 1,500,000m</t>
    </r>
    <r>
      <rPr>
        <vertAlign val="superscript"/>
        <sz val="10"/>
        <rFont val="Calibre Regular"/>
      </rPr>
      <t>3</t>
    </r>
    <r>
      <rPr>
        <sz val="10"/>
        <rFont val="Calibre Regular"/>
      </rPr>
      <t xml:space="preserve"> </t>
    </r>
  </si>
  <si>
    <r>
      <t>Approx. 650,000m</t>
    </r>
    <r>
      <rPr>
        <vertAlign val="superscript"/>
        <sz val="10"/>
        <rFont val="Calibre Regular"/>
      </rPr>
      <t>3</t>
    </r>
  </si>
  <si>
    <r>
      <t>Approx. 1,700,000m</t>
    </r>
    <r>
      <rPr>
        <vertAlign val="superscript"/>
        <sz val="10"/>
        <rFont val="Calibre Regular"/>
      </rPr>
      <t xml:space="preserve">3 </t>
    </r>
    <r>
      <rPr>
        <sz val="10"/>
        <rFont val="Calibre Regular"/>
      </rPr>
      <t>each.</t>
    </r>
  </si>
  <si>
    <r>
      <t>Approx. 1500,000m</t>
    </r>
    <r>
      <rPr>
        <vertAlign val="superscript"/>
        <sz val="10"/>
        <rFont val="Calibre Regular"/>
      </rPr>
      <t>3</t>
    </r>
  </si>
  <si>
    <t>Total water consumption in areas not at water risk</t>
  </si>
  <si>
    <t>Total water consumption in areas at water risk</t>
  </si>
  <si>
    <t>Water intensity ratio (M3/ton)</t>
  </si>
  <si>
    <t>Water Volume (M3)</t>
  </si>
  <si>
    <t>Ore Extracted (tons)</t>
  </si>
  <si>
    <t>Characteristics of Employees</t>
  </si>
  <si>
    <t>Ireland</t>
  </si>
  <si>
    <t>United Kingdom</t>
  </si>
  <si>
    <t>China</t>
  </si>
  <si>
    <t>% of Total</t>
  </si>
  <si>
    <t>Number of employees who left during the reporting period</t>
  </si>
  <si>
    <t xml:space="preserve">Total number of employees at the end of the reporting period </t>
  </si>
  <si>
    <t>Employee Turnover Rate</t>
  </si>
  <si>
    <t>Employees covered by collective bargaining agreements</t>
  </si>
  <si>
    <t>Number of employees covered by collective bargaining agreements</t>
  </si>
  <si>
    <t>Percentage of total employees covered by collective bargaining agreements</t>
  </si>
  <si>
    <t>Senior management by gender</t>
  </si>
  <si>
    <t>Number of senior management</t>
  </si>
  <si>
    <t>% of senior management</t>
  </si>
  <si>
    <t>Under 30 years</t>
  </si>
  <si>
    <t>30 to 50 years</t>
  </si>
  <si>
    <t>Over 50 years</t>
  </si>
  <si>
    <t>Age distribution of workforce</t>
  </si>
  <si>
    <t>Headcount</t>
  </si>
  <si>
    <t>Number of employees receiving performance reviews</t>
  </si>
  <si>
    <t>Employees receiving performance reviews by gender</t>
  </si>
  <si>
    <t>Average training hours</t>
  </si>
  <si>
    <t>Average hours per year</t>
  </si>
  <si>
    <t>Safety data, employees</t>
  </si>
  <si>
    <t xml:space="preserve">Fatalities as a result of work-related injuries and work-related ill health </t>
  </si>
  <si>
    <t>Headcount - Site</t>
  </si>
  <si>
    <t xml:space="preserve">Recordable work-related accidents (excluding fatalities) </t>
  </si>
  <si>
    <t>Total recordable work-related accidents</t>
  </si>
  <si>
    <t xml:space="preserve">Total hours worked by employees in the Company’s own workforce </t>
  </si>
  <si>
    <t>Rate of recordable work-related accidents per 200,000 hours workers</t>
  </si>
  <si>
    <t>Rate of recordable work-related accidents per 1,000,000 hours workers</t>
  </si>
  <si>
    <t xml:space="preserve">Cases of recordable work-related ill health </t>
  </si>
  <si>
    <t>Days lost to work-related injuries and fatalities from work-related accidents and work-related ill health and fatalities from ill health</t>
  </si>
  <si>
    <t>1 - In 2024, there were two non-recordable fatalities. See pages 8 and 140 of the 2024 Annual Report for further information.</t>
  </si>
  <si>
    <t>1 - All Injuries: Fatalities + LTIs + MTIs + FAIs</t>
  </si>
  <si>
    <t xml:space="preserve">2 - Total Recordable Injuries: Fatalities + LTIs + MTIs including restricted duty </t>
  </si>
  <si>
    <t>Employee Turnover</t>
  </si>
  <si>
    <t>Average training hours by gender</t>
  </si>
  <si>
    <t>Employees entitled to family-related leave</t>
  </si>
  <si>
    <t>Safety data, employees, contractors</t>
  </si>
  <si>
    <t>0.1424</t>
  </si>
  <si>
    <t>0.00143</t>
  </si>
  <si>
    <t>0.0531</t>
  </si>
  <si>
    <t>0.1659</t>
  </si>
  <si>
    <t>0.1321</t>
  </si>
  <si>
    <t>0.1246</t>
  </si>
  <si>
    <t>0.00177</t>
  </si>
  <si>
    <t>0.00164</t>
  </si>
  <si>
    <t>0.00149</t>
  </si>
  <si>
    <t>0.0567</t>
  </si>
  <si>
    <t>0.0548</t>
  </si>
  <si>
    <t>0.0526</t>
  </si>
  <si>
    <t>Gender Diversity</t>
  </si>
  <si>
    <t>Board of Directors, Kenmare Resources plc</t>
  </si>
  <si>
    <t>38%*</t>
  </si>
  <si>
    <t>Group Executive Team Members</t>
  </si>
  <si>
    <t>People Leaders</t>
  </si>
  <si>
    <t>* In 2022, the Financial Conduct Authority (FCA) introduced regulations requiring listed companies to aim for at least 40% female representation on their boards. See page 137 for further explanation on the Board’s diversity policy and approach.</t>
  </si>
  <si>
    <t xml:space="preserve">Work related grievances, incidents, and complaints </t>
  </si>
  <si>
    <t xml:space="preserve">Total number of incidents of discrimination, including harassment </t>
  </si>
  <si>
    <t>Number of complaints filed through channels for own workers to raise concerns (including grievance mechanisms) and, where applicable, to the National Contact Points for OECD Multinational Enterprises</t>
  </si>
  <si>
    <t>Total amount of fines, penalties, and compensation for damages because of incidents and complaints</t>
  </si>
  <si>
    <t>Severe human rights impacts and incidents</t>
  </si>
  <si>
    <t>Total number of severe human rights incidents connected to the company’s workforce</t>
  </si>
  <si>
    <t>2024*</t>
  </si>
  <si>
    <t>* The above capital and operating expenditure excludes electricity and diesel costs and includes Development Projects; 2024 Mozambican (local and national) operating expenditure, excluding electricity, diesel and Development Projects, was $77m (2023 $71m)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</si>
</sst>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_-* #,##0.0000_-;\-* #,##0.0000_-;_-* &quot;-&quot;??_-;_-@_-"/>
    <numFmt numFmtId="166" formatCode="_-* #,##0.00000_-;\-* #,##0.00000_-;_-* &quot;-&quot;??_-;_-@_-"/>
    <numFmt numFmtId="167" formatCode="_-* #,##0.0_-;\-* #,##0.0_-;_-* &quot;-&quot;??_-;_-@_-"/>
    <numFmt numFmtId="168" formatCode="0.0%"/>
  </numFmts>
  <fonts count="38">
    <font>
      <sz val="11"/>
      <color indexed="8"/>
      <name val="Calibri"/>
      <family val="2"/>
      <scheme val="minor"/>
    </font>
    <font>
      <sz val="11"/>
      <color indexed="8"/>
      <name val="Calibri"/>
      <family val="2"/>
      <scheme val="minor"/>
    </font>
    <font>
      <b/>
      <sz val="11"/>
      <color indexed="8"/>
      <name val="Calibri"/>
      <family val="2"/>
      <scheme val="minor"/>
    </font>
    <font>
      <u/>
      <sz val="11"/>
      <color theme="10"/>
      <name val="Calibri"/>
      <family val="2"/>
      <scheme val="minor"/>
    </font>
    <font>
      <b/>
      <sz val="14"/>
      <color theme="9" tint="-0.499984740745262"/>
      <name val="Calibre Regular"/>
      <family val="2"/>
    </font>
    <font>
      <b/>
      <sz val="11"/>
      <color theme="9" tint="-0.499984740745262"/>
      <name val="Calibre Regular"/>
      <family val="2"/>
    </font>
    <font>
      <sz val="9"/>
      <color theme="0"/>
      <name val="Calibre Regular"/>
      <family val="2"/>
    </font>
    <font>
      <sz val="9"/>
      <name val="Calibre Regular"/>
      <family val="2"/>
    </font>
    <font>
      <sz val="11"/>
      <name val="Calibre Regular"/>
      <family val="2"/>
    </font>
    <font>
      <b/>
      <sz val="11"/>
      <name val="Calibre Regular"/>
      <family val="2"/>
    </font>
    <font>
      <sz val="8"/>
      <color theme="1"/>
      <name val="Calibre Regular"/>
      <family val="2"/>
    </font>
    <font>
      <b/>
      <sz val="12"/>
      <color theme="9" tint="-0.499984740745262"/>
      <name val="Calibre Regular"/>
      <family val="2"/>
    </font>
    <font>
      <b/>
      <sz val="14"/>
      <color theme="9" tint="-0.499984740745262"/>
      <name val="Calibre Regular"/>
    </font>
    <font>
      <sz val="11"/>
      <color theme="0"/>
      <name val="Calibre Regular"/>
      <family val="2"/>
    </font>
    <font>
      <b/>
      <sz val="12"/>
      <color theme="9" tint="-0.499984740745262"/>
      <name val="Calibre Regular"/>
    </font>
    <font>
      <b/>
      <sz val="11"/>
      <color theme="9" tint="-0.499984740745262"/>
      <name val="Calibre Regular"/>
    </font>
    <font>
      <sz val="10"/>
      <color theme="1"/>
      <name val="Calibre Regular"/>
    </font>
    <font>
      <sz val="8"/>
      <color theme="1"/>
      <name val="Calibre Regular"/>
    </font>
    <font>
      <b/>
      <sz val="11"/>
      <color theme="0"/>
      <name val="Roboto"/>
    </font>
    <font>
      <sz val="10"/>
      <name val="Calibre Regular"/>
    </font>
    <font>
      <sz val="9"/>
      <name val="Calibre Regular"/>
    </font>
    <font>
      <b/>
      <sz val="10"/>
      <name val="Calibre Regular"/>
    </font>
    <font>
      <sz val="8"/>
      <color theme="0"/>
      <name val="Calibre Regular"/>
    </font>
    <font>
      <sz val="8"/>
      <name val="Calibre Regular"/>
    </font>
    <font>
      <b/>
      <sz val="10"/>
      <color theme="1"/>
      <name val="Calibre Regular"/>
    </font>
    <font>
      <b/>
      <sz val="9"/>
      <name val="Calibre Regular"/>
      <family val="2"/>
    </font>
    <font>
      <sz val="10"/>
      <name val="Calibre Regular"/>
      <family val="2"/>
    </font>
    <font>
      <vertAlign val="superscript"/>
      <sz val="10"/>
      <name val="Calibre Regular"/>
    </font>
    <font>
      <sz val="10"/>
      <color theme="0"/>
      <name val="Calibre Regular"/>
      <family val="2"/>
    </font>
    <font>
      <sz val="11"/>
      <name val="Calibri"/>
      <family val="2"/>
      <scheme val="minor"/>
    </font>
    <font>
      <b/>
      <sz val="11"/>
      <name val="Calibri"/>
      <family val="2"/>
      <scheme val="minor"/>
    </font>
    <font>
      <i/>
      <sz val="10"/>
      <name val="Calibre Regular"/>
    </font>
    <font>
      <sz val="14"/>
      <color theme="9" tint="-0.499984740745262"/>
      <name val="Calibre Regular"/>
    </font>
    <font>
      <sz val="11"/>
      <color theme="0"/>
      <name val="Calibre Regular"/>
    </font>
    <font>
      <i/>
      <sz val="8"/>
      <name val="Calibre Regular"/>
    </font>
    <font>
      <sz val="8"/>
      <color indexed="8"/>
      <name val="Calibri"/>
      <family val="2"/>
      <scheme val="minor"/>
    </font>
    <font>
      <b/>
      <sz val="8"/>
      <color theme="9" tint="-0.499984740745262"/>
      <name val="Calibre Regular"/>
    </font>
    <font>
      <i/>
      <sz val="8"/>
      <color theme="1"/>
      <name val="Calibre Regular"/>
    </font>
  </fonts>
  <fills count="7">
    <fill>
      <patternFill patternType="none"/>
    </fill>
    <fill>
      <patternFill patternType="gray125"/>
    </fill>
    <fill>
      <patternFill patternType="solid">
        <fgColor theme="0"/>
        <bgColor indexed="64"/>
      </patternFill>
    </fill>
    <fill>
      <patternFill patternType="solid">
        <fgColor rgb="FF2E4D33"/>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rgb="FFDAF2D0"/>
        <bgColor rgb="FF000000"/>
      </patternFill>
    </fill>
  </fills>
  <borders count="1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cellStyleXfs>
  <cellXfs count="207">
    <xf numFmtId="0" fontId="0" fillId="0" borderId="0" xfId="0"/>
    <xf numFmtId="0" fontId="4" fillId="2" borderId="0" xfId="0" applyFont="1" applyFill="1"/>
    <xf numFmtId="0" fontId="5" fillId="2" borderId="0" xfId="0" applyFont="1" applyFill="1"/>
    <xf numFmtId="0" fontId="6" fillId="3" borderId="0" xfId="0" applyFont="1" applyFill="1"/>
    <xf numFmtId="0" fontId="7" fillId="2" borderId="0" xfId="0" applyFont="1" applyFill="1"/>
    <xf numFmtId="0" fontId="8" fillId="2" borderId="0" xfId="0" applyFont="1" applyFill="1"/>
    <xf numFmtId="0" fontId="9" fillId="2" borderId="0" xfId="0" applyFont="1" applyFill="1"/>
    <xf numFmtId="164" fontId="16" fillId="2" borderId="0" xfId="1" applyNumberFormat="1" applyFont="1" applyFill="1" applyAlignment="1">
      <alignment vertical="top"/>
    </xf>
    <xf numFmtId="164" fontId="16" fillId="2" borderId="0" xfId="1" applyNumberFormat="1" applyFont="1" applyFill="1" applyAlignment="1">
      <alignment vertical="center"/>
    </xf>
    <xf numFmtId="164" fontId="16" fillId="5" borderId="0" xfId="1" applyNumberFormat="1" applyFont="1" applyFill="1" applyAlignment="1">
      <alignment vertical="top"/>
    </xf>
    <xf numFmtId="164" fontId="16" fillId="2" borderId="1" xfId="1" applyNumberFormat="1" applyFont="1" applyFill="1" applyBorder="1" applyAlignment="1">
      <alignment vertical="top"/>
    </xf>
    <xf numFmtId="164" fontId="16" fillId="2" borderId="1" xfId="1" applyNumberFormat="1" applyFont="1" applyFill="1" applyBorder="1" applyAlignment="1">
      <alignment vertical="center"/>
    </xf>
    <xf numFmtId="164" fontId="19" fillId="2" borderId="0" xfId="1" applyNumberFormat="1" applyFont="1" applyFill="1" applyAlignment="1">
      <alignment vertical="top"/>
    </xf>
    <xf numFmtId="164" fontId="19" fillId="5" borderId="0" xfId="1" applyNumberFormat="1" applyFont="1" applyFill="1" applyAlignment="1">
      <alignment vertical="top"/>
    </xf>
    <xf numFmtId="164" fontId="19" fillId="2" borderId="1" xfId="1" applyNumberFormat="1" applyFont="1" applyFill="1" applyBorder="1" applyAlignment="1">
      <alignment vertical="top"/>
    </xf>
    <xf numFmtId="164" fontId="21" fillId="2" borderId="0" xfId="1" applyNumberFormat="1" applyFont="1" applyFill="1" applyAlignment="1">
      <alignment vertical="top"/>
    </xf>
    <xf numFmtId="164" fontId="21" fillId="2" borderId="1" xfId="1" applyNumberFormat="1" applyFont="1" applyFill="1" applyBorder="1" applyAlignment="1">
      <alignment vertical="top"/>
    </xf>
    <xf numFmtId="164" fontId="21" fillId="5" borderId="1" xfId="1" applyNumberFormat="1" applyFont="1" applyFill="1" applyBorder="1" applyAlignment="1">
      <alignment vertical="top"/>
    </xf>
    <xf numFmtId="164" fontId="21" fillId="2" borderId="1" xfId="1" applyNumberFormat="1" applyFont="1" applyFill="1" applyBorder="1" applyAlignment="1">
      <alignment vertical="center"/>
    </xf>
    <xf numFmtId="164" fontId="24" fillId="2" borderId="0" xfId="1" applyNumberFormat="1" applyFont="1" applyFill="1" applyAlignment="1">
      <alignment vertical="top"/>
    </xf>
    <xf numFmtId="164" fontId="24" fillId="2" borderId="1" xfId="1" applyNumberFormat="1" applyFont="1" applyFill="1" applyBorder="1" applyAlignment="1">
      <alignment vertical="top"/>
    </xf>
    <xf numFmtId="43" fontId="26" fillId="2" borderId="0" xfId="1" applyFont="1" applyFill="1"/>
    <xf numFmtId="164" fontId="26" fillId="2" borderId="0" xfId="1" applyNumberFormat="1" applyFont="1" applyFill="1"/>
    <xf numFmtId="43" fontId="26" fillId="2" borderId="1" xfId="1" applyFont="1" applyFill="1" applyBorder="1"/>
    <xf numFmtId="164" fontId="21" fillId="5" borderId="0" xfId="1" applyNumberFormat="1" applyFont="1" applyFill="1"/>
    <xf numFmtId="164" fontId="24" fillId="5" borderId="1" xfId="1" applyNumberFormat="1" applyFont="1" applyFill="1" applyBorder="1" applyAlignment="1">
      <alignment vertical="top"/>
    </xf>
    <xf numFmtId="164" fontId="16" fillId="2" borderId="0" xfId="1" applyNumberFormat="1" applyFont="1" applyFill="1" applyBorder="1" applyAlignment="1">
      <alignment vertical="top"/>
    </xf>
    <xf numFmtId="164" fontId="17" fillId="2" borderId="0" xfId="1" applyNumberFormat="1" applyFont="1" applyFill="1" applyAlignment="1">
      <alignment vertical="top"/>
    </xf>
    <xf numFmtId="1" fontId="19" fillId="2" borderId="0" xfId="1" applyNumberFormat="1" applyFont="1" applyFill="1" applyAlignment="1">
      <alignment vertical="top"/>
    </xf>
    <xf numFmtId="1" fontId="19" fillId="2" borderId="1" xfId="1" applyNumberFormat="1" applyFont="1" applyFill="1" applyBorder="1" applyAlignment="1">
      <alignment vertical="top"/>
    </xf>
    <xf numFmtId="43" fontId="7" fillId="2" borderId="0" xfId="0" applyNumberFormat="1" applyFont="1" applyFill="1"/>
    <xf numFmtId="43" fontId="21" fillId="5" borderId="0" xfId="1" applyFont="1" applyFill="1"/>
    <xf numFmtId="43" fontId="21" fillId="5" borderId="1" xfId="1" applyFont="1" applyFill="1" applyBorder="1"/>
    <xf numFmtId="164" fontId="19" fillId="5" borderId="0" xfId="1" applyNumberFormat="1" applyFont="1" applyFill="1" applyAlignment="1">
      <alignment horizontal="right" vertical="top"/>
    </xf>
    <xf numFmtId="164" fontId="23" fillId="2" borderId="0" xfId="1" applyNumberFormat="1" applyFont="1" applyFill="1" applyAlignment="1">
      <alignment vertical="top"/>
    </xf>
    <xf numFmtId="164" fontId="19" fillId="2" borderId="0" xfId="1" applyNumberFormat="1" applyFont="1" applyFill="1" applyAlignment="1">
      <alignment horizontal="left" vertical="center" indent="11"/>
    </xf>
    <xf numFmtId="164" fontId="24" fillId="5" borderId="0" xfId="1" applyNumberFormat="1" applyFont="1" applyFill="1" applyAlignment="1">
      <alignment horizontal="center" vertical="center"/>
    </xf>
    <xf numFmtId="164" fontId="21" fillId="5" borderId="0" xfId="1" applyNumberFormat="1" applyFont="1" applyFill="1" applyAlignment="1">
      <alignment horizontal="center" vertical="center"/>
    </xf>
    <xf numFmtId="164" fontId="21" fillId="5" borderId="1" xfId="1" applyNumberFormat="1" applyFont="1" applyFill="1" applyBorder="1" applyAlignment="1">
      <alignment horizontal="center" vertical="center"/>
    </xf>
    <xf numFmtId="164" fontId="19" fillId="5" borderId="0" xfId="1" applyNumberFormat="1" applyFont="1" applyFill="1" applyAlignment="1">
      <alignment horizontal="center" vertical="center"/>
    </xf>
    <xf numFmtId="165" fontId="21" fillId="5" borderId="1" xfId="1" applyNumberFormat="1" applyFont="1" applyFill="1" applyBorder="1" applyAlignment="1">
      <alignment horizontal="right" vertical="center"/>
    </xf>
    <xf numFmtId="166" fontId="21" fillId="5" borderId="0" xfId="1" applyNumberFormat="1" applyFont="1" applyFill="1" applyAlignment="1">
      <alignment horizontal="right" vertical="center"/>
    </xf>
    <xf numFmtId="165" fontId="21" fillId="5" borderId="0" xfId="1" applyNumberFormat="1" applyFont="1" applyFill="1" applyAlignment="1">
      <alignment horizontal="right" vertical="center"/>
    </xf>
    <xf numFmtId="164" fontId="24" fillId="5" borderId="0" xfId="1" applyNumberFormat="1" applyFont="1" applyFill="1" applyAlignment="1">
      <alignment horizontal="right" vertical="center"/>
    </xf>
    <xf numFmtId="43" fontId="24" fillId="5" borderId="0" xfId="1" applyFont="1" applyFill="1" applyAlignment="1">
      <alignment horizontal="center" vertical="center"/>
    </xf>
    <xf numFmtId="43" fontId="16" fillId="2" borderId="0" xfId="1" applyFont="1" applyFill="1" applyAlignment="1">
      <alignment vertical="top"/>
    </xf>
    <xf numFmtId="164" fontId="19" fillId="2" borderId="0" xfId="1" applyNumberFormat="1" applyFont="1" applyFill="1" applyAlignment="1">
      <alignment horizontal="right" vertical="top"/>
    </xf>
    <xf numFmtId="1" fontId="21" fillId="5" borderId="0" xfId="1" applyNumberFormat="1" applyFont="1" applyFill="1" applyAlignment="1">
      <alignment horizontal="right" vertical="center"/>
    </xf>
    <xf numFmtId="0" fontId="19" fillId="2" borderId="0" xfId="0" applyFont="1" applyFill="1" applyAlignment="1">
      <alignment vertical="top"/>
    </xf>
    <xf numFmtId="1" fontId="19" fillId="2" borderId="0" xfId="0" applyNumberFormat="1" applyFont="1" applyFill="1" applyAlignment="1">
      <alignment vertical="top"/>
    </xf>
    <xf numFmtId="1" fontId="19" fillId="2" borderId="0" xfId="1" applyNumberFormat="1" applyFont="1" applyFill="1" applyBorder="1" applyAlignment="1">
      <alignment vertical="top"/>
    </xf>
    <xf numFmtId="9" fontId="16" fillId="2" borderId="1" xfId="2" applyFont="1" applyFill="1" applyBorder="1" applyAlignment="1">
      <alignment vertical="top"/>
    </xf>
    <xf numFmtId="9" fontId="16" fillId="2" borderId="0" xfId="2" applyFont="1" applyFill="1" applyBorder="1" applyAlignment="1">
      <alignment vertical="top"/>
    </xf>
    <xf numFmtId="0" fontId="2" fillId="0" borderId="0" xfId="0" applyFont="1"/>
    <xf numFmtId="0" fontId="10" fillId="2" borderId="0" xfId="0" applyFont="1" applyFill="1" applyAlignment="1">
      <alignment horizontal="left"/>
    </xf>
    <xf numFmtId="0" fontId="11" fillId="2" borderId="0" xfId="0" applyFont="1" applyFill="1" applyAlignment="1">
      <alignment vertical="center"/>
    </xf>
    <xf numFmtId="0" fontId="12" fillId="2" borderId="0" xfId="0" applyFont="1" applyFill="1" applyAlignment="1">
      <alignment vertical="top"/>
    </xf>
    <xf numFmtId="0" fontId="13" fillId="3" borderId="0" xfId="0" applyFont="1" applyFill="1" applyAlignment="1">
      <alignment vertical="top"/>
    </xf>
    <xf numFmtId="0" fontId="15" fillId="2" borderId="0" xfId="0" applyFont="1" applyFill="1" applyAlignment="1">
      <alignment vertical="top"/>
    </xf>
    <xf numFmtId="0" fontId="16" fillId="2" borderId="0" xfId="0" applyFont="1" applyFill="1" applyAlignment="1">
      <alignment vertical="top"/>
    </xf>
    <xf numFmtId="0" fontId="17" fillId="2" borderId="0" xfId="0" applyFont="1" applyFill="1" applyAlignment="1">
      <alignment vertical="top"/>
    </xf>
    <xf numFmtId="0" fontId="17" fillId="2" borderId="0" xfId="0" applyFont="1" applyFill="1" applyAlignment="1">
      <alignment horizontal="left" vertical="top" indent="1"/>
    </xf>
    <xf numFmtId="164" fontId="16" fillId="2" borderId="0" xfId="4" applyNumberFormat="1" applyFont="1" applyFill="1" applyAlignment="1">
      <alignment vertical="top"/>
    </xf>
    <xf numFmtId="0" fontId="18" fillId="4" borderId="0" xfId="0" applyFont="1" applyFill="1" applyAlignment="1">
      <alignment horizontal="left"/>
    </xf>
    <xf numFmtId="0" fontId="16" fillId="2" borderId="0" xfId="0" applyFont="1" applyFill="1" applyAlignment="1">
      <alignment vertical="center"/>
    </xf>
    <xf numFmtId="0" fontId="13" fillId="3" borderId="0" xfId="0" applyFont="1" applyFill="1" applyAlignment="1">
      <alignment vertical="center"/>
    </xf>
    <xf numFmtId="0" fontId="16" fillId="2" borderId="1" xfId="0" applyFont="1" applyFill="1" applyBorder="1" applyAlignment="1">
      <alignment vertical="top"/>
    </xf>
    <xf numFmtId="0" fontId="16" fillId="2" borderId="1" xfId="0" applyFont="1" applyFill="1" applyBorder="1" applyAlignment="1">
      <alignment vertical="center"/>
    </xf>
    <xf numFmtId="0" fontId="19" fillId="2" borderId="1" xfId="0" applyFont="1" applyFill="1" applyBorder="1" applyAlignment="1">
      <alignment vertical="top"/>
    </xf>
    <xf numFmtId="0" fontId="20" fillId="2" borderId="0" xfId="0" applyFont="1" applyFill="1" applyAlignment="1">
      <alignment vertical="top"/>
    </xf>
    <xf numFmtId="0" fontId="21" fillId="2" borderId="0" xfId="0" applyFont="1" applyFill="1" applyAlignment="1">
      <alignment vertical="top"/>
    </xf>
    <xf numFmtId="0" fontId="21" fillId="2" borderId="1" xfId="0" applyFont="1" applyFill="1" applyBorder="1" applyAlignment="1">
      <alignment vertical="top"/>
    </xf>
    <xf numFmtId="0" fontId="19" fillId="5" borderId="0" xfId="0" applyFont="1" applyFill="1" applyAlignment="1">
      <alignment vertical="top"/>
    </xf>
    <xf numFmtId="0" fontId="12" fillId="2" borderId="0" xfId="0" applyFont="1" applyFill="1" applyAlignment="1">
      <alignment vertical="center"/>
    </xf>
    <xf numFmtId="0" fontId="2" fillId="0" borderId="0" xfId="0" applyFont="1" applyAlignment="1">
      <alignment vertical="center"/>
    </xf>
    <xf numFmtId="0" fontId="21" fillId="2" borderId="1" xfId="0" applyFont="1" applyFill="1" applyBorder="1" applyAlignment="1">
      <alignment vertical="center"/>
    </xf>
    <xf numFmtId="0" fontId="0" fillId="0" borderId="0" xfId="0" applyAlignment="1">
      <alignment horizontal="right" vertical="center"/>
    </xf>
    <xf numFmtId="1" fontId="21" fillId="2" borderId="0" xfId="0" applyNumberFormat="1" applyFont="1" applyFill="1" applyAlignment="1">
      <alignment vertical="top"/>
    </xf>
    <xf numFmtId="0" fontId="23" fillId="2" borderId="0" xfId="0" applyFont="1" applyFill="1" applyAlignment="1">
      <alignment vertical="top"/>
    </xf>
    <xf numFmtId="0" fontId="13" fillId="3" borderId="0" xfId="0" applyFont="1" applyFill="1" applyAlignment="1">
      <alignment horizontal="left" vertical="center"/>
    </xf>
    <xf numFmtId="0" fontId="25" fillId="2" borderId="0" xfId="0" applyFont="1" applyFill="1"/>
    <xf numFmtId="0" fontId="14" fillId="2" borderId="0" xfId="0" applyFont="1" applyFill="1" applyAlignment="1">
      <alignment vertical="center"/>
    </xf>
    <xf numFmtId="3" fontId="16" fillId="2" borderId="1" xfId="0" applyNumberFormat="1" applyFont="1" applyFill="1" applyBorder="1" applyAlignment="1">
      <alignment vertical="center"/>
    </xf>
    <xf numFmtId="1" fontId="19" fillId="2" borderId="1" xfId="0" applyNumberFormat="1" applyFont="1" applyFill="1" applyBorder="1" applyAlignment="1">
      <alignment vertical="top"/>
    </xf>
    <xf numFmtId="0" fontId="13" fillId="3" borderId="0" xfId="0" applyFont="1" applyFill="1" applyAlignment="1">
      <alignment horizontal="left" vertical="top"/>
    </xf>
    <xf numFmtId="0" fontId="13" fillId="3" borderId="2" xfId="0" applyFont="1" applyFill="1" applyBorder="1" applyAlignment="1">
      <alignment horizontal="left" vertical="top"/>
    </xf>
    <xf numFmtId="0" fontId="29" fillId="2" borderId="0" xfId="0" applyFont="1" applyFill="1" applyAlignment="1">
      <alignment horizontal="center" vertical="top"/>
    </xf>
    <xf numFmtId="0" fontId="30" fillId="2" borderId="0" xfId="0" applyFont="1" applyFill="1" applyAlignment="1">
      <alignment horizontal="left" vertical="top"/>
    </xf>
    <xf numFmtId="0" fontId="29" fillId="2" borderId="0" xfId="0" applyFont="1" applyFill="1" applyAlignment="1">
      <alignment horizontal="left" vertical="top"/>
    </xf>
    <xf numFmtId="0" fontId="9" fillId="3" borderId="0" xfId="0" applyFont="1" applyFill="1" applyAlignment="1">
      <alignment horizontal="center" vertical="top"/>
    </xf>
    <xf numFmtId="0" fontId="8" fillId="3" borderId="0" xfId="0" applyFont="1" applyFill="1" applyAlignment="1">
      <alignment horizontal="left" vertical="top" wrapText="1"/>
    </xf>
    <xf numFmtId="0" fontId="23" fillId="2" borderId="0" xfId="0" applyFont="1" applyFill="1" applyAlignment="1">
      <alignment vertical="top" wrapText="1"/>
    </xf>
    <xf numFmtId="3" fontId="19" fillId="6" borderId="0" xfId="0" applyNumberFormat="1" applyFont="1" applyFill="1" applyAlignment="1">
      <alignment vertical="top"/>
    </xf>
    <xf numFmtId="0" fontId="19" fillId="6" borderId="0" xfId="0" applyFont="1" applyFill="1" applyAlignment="1">
      <alignment vertical="top"/>
    </xf>
    <xf numFmtId="0" fontId="12" fillId="2" borderId="0" xfId="0" applyFont="1" applyFill="1" applyAlignment="1">
      <alignment horizontal="center" vertical="center"/>
    </xf>
    <xf numFmtId="0" fontId="13" fillId="3" borderId="0" xfId="0" applyFont="1" applyFill="1" applyAlignment="1">
      <alignment horizontal="center" vertical="center"/>
    </xf>
    <xf numFmtId="0" fontId="19" fillId="2" borderId="0" xfId="0" applyFont="1" applyFill="1" applyAlignment="1">
      <alignment horizontal="center" vertical="center"/>
    </xf>
    <xf numFmtId="0" fontId="19" fillId="5" borderId="0" xfId="0" applyFont="1" applyFill="1" applyAlignment="1">
      <alignment horizontal="center" vertical="center"/>
    </xf>
    <xf numFmtId="0" fontId="0" fillId="0" borderId="0" xfId="0" applyAlignment="1">
      <alignment horizontal="center" vertical="center"/>
    </xf>
    <xf numFmtId="0" fontId="19" fillId="5" borderId="0" xfId="0" applyFont="1" applyFill="1" applyAlignment="1">
      <alignment horizontal="right" vertical="center"/>
    </xf>
    <xf numFmtId="9" fontId="16" fillId="2" borderId="0" xfId="2" applyFont="1" applyFill="1" applyAlignment="1">
      <alignment vertical="top"/>
    </xf>
    <xf numFmtId="9" fontId="24" fillId="2" borderId="1" xfId="2" applyFont="1" applyFill="1" applyBorder="1" applyAlignment="1">
      <alignment vertical="top"/>
    </xf>
    <xf numFmtId="0" fontId="24" fillId="5" borderId="0" xfId="0" applyFont="1" applyFill="1" applyAlignment="1">
      <alignment horizontal="right" vertical="center"/>
    </xf>
    <xf numFmtId="167" fontId="19" fillId="2" borderId="0" xfId="1" applyNumberFormat="1" applyFont="1" applyFill="1" applyAlignment="1">
      <alignment vertical="top"/>
    </xf>
    <xf numFmtId="167" fontId="19" fillId="6" borderId="0" xfId="1" applyNumberFormat="1" applyFont="1" applyFill="1" applyAlignment="1">
      <alignment vertical="top"/>
    </xf>
    <xf numFmtId="167" fontId="21" fillId="2" borderId="1" xfId="1" applyNumberFormat="1" applyFont="1" applyFill="1" applyBorder="1" applyAlignment="1">
      <alignment vertical="top"/>
    </xf>
    <xf numFmtId="167" fontId="21" fillId="5" borderId="1" xfId="1" applyNumberFormat="1" applyFont="1" applyFill="1" applyBorder="1" applyAlignment="1">
      <alignment vertical="top"/>
    </xf>
    <xf numFmtId="0" fontId="3" fillId="2" borderId="0" xfId="3" applyFill="1"/>
    <xf numFmtId="9" fontId="16" fillId="5" borderId="0" xfId="2" applyFont="1" applyFill="1" applyAlignment="1">
      <alignment vertical="top"/>
    </xf>
    <xf numFmtId="46" fontId="16" fillId="5" borderId="0" xfId="1" quotePrefix="1" applyNumberFormat="1" applyFont="1" applyFill="1" applyAlignment="1">
      <alignment horizontal="right" vertical="top"/>
    </xf>
    <xf numFmtId="164" fontId="16" fillId="5" borderId="0" xfId="1" quotePrefix="1" applyNumberFormat="1" applyFont="1" applyFill="1" applyAlignment="1">
      <alignment horizontal="right" vertical="top"/>
    </xf>
    <xf numFmtId="164" fontId="24" fillId="5" borderId="0" xfId="1" quotePrefix="1" applyNumberFormat="1" applyFont="1" applyFill="1" applyAlignment="1">
      <alignment horizontal="right" vertical="top"/>
    </xf>
    <xf numFmtId="164" fontId="16" fillId="5" borderId="1" xfId="1" quotePrefix="1" applyNumberFormat="1" applyFont="1" applyFill="1" applyBorder="1" applyAlignment="1">
      <alignment horizontal="right" vertical="top"/>
    </xf>
    <xf numFmtId="0" fontId="13" fillId="3" borderId="0" xfId="0" applyFont="1" applyFill="1" applyAlignment="1">
      <alignment horizontal="center" vertical="top"/>
    </xf>
    <xf numFmtId="0" fontId="28" fillId="3" borderId="0" xfId="0" applyFont="1" applyFill="1" applyAlignment="1">
      <alignment horizontal="center" vertical="center"/>
    </xf>
    <xf numFmtId="164" fontId="12" fillId="2" borderId="0" xfId="1" applyNumberFormat="1" applyFont="1" applyFill="1" applyAlignment="1">
      <alignment vertical="top"/>
    </xf>
    <xf numFmtId="0" fontId="19" fillId="5" borderId="1" xfId="0" applyFont="1" applyFill="1" applyBorder="1" applyAlignment="1">
      <alignment horizontal="right" vertical="center"/>
    </xf>
    <xf numFmtId="168" fontId="21" fillId="2" borderId="1" xfId="2" applyNumberFormat="1" applyFont="1" applyFill="1" applyBorder="1" applyAlignment="1">
      <alignment vertical="top"/>
    </xf>
    <xf numFmtId="168" fontId="21" fillId="5" borderId="1" xfId="2" applyNumberFormat="1" applyFont="1" applyFill="1" applyBorder="1" applyAlignment="1">
      <alignment horizontal="right" vertical="center"/>
    </xf>
    <xf numFmtId="0" fontId="31" fillId="2" borderId="0" xfId="0" applyFont="1" applyFill="1" applyAlignment="1">
      <alignment vertical="top"/>
    </xf>
    <xf numFmtId="0" fontId="12" fillId="2" borderId="1" xfId="0" applyFont="1" applyFill="1" applyBorder="1" applyAlignment="1">
      <alignment vertical="top"/>
    </xf>
    <xf numFmtId="0" fontId="24" fillId="5" borderId="1" xfId="0" applyFont="1" applyFill="1" applyBorder="1" applyAlignment="1">
      <alignment horizontal="right" vertical="center"/>
    </xf>
    <xf numFmtId="164" fontId="24" fillId="5" borderId="1" xfId="1" applyNumberFormat="1" applyFont="1" applyFill="1" applyBorder="1" applyAlignment="1">
      <alignment horizontal="right" vertical="center"/>
    </xf>
    <xf numFmtId="1" fontId="19" fillId="2" borderId="0" xfId="1" applyNumberFormat="1" applyFont="1" applyFill="1" applyAlignment="1">
      <alignment horizontal="right" vertical="top"/>
    </xf>
    <xf numFmtId="0" fontId="32" fillId="2" borderId="0" xfId="0" applyFont="1" applyFill="1" applyAlignment="1">
      <alignment vertical="top"/>
    </xf>
    <xf numFmtId="0" fontId="33" fillId="3" borderId="0" xfId="0" applyFont="1" applyFill="1" applyAlignment="1">
      <alignment vertical="center"/>
    </xf>
    <xf numFmtId="164" fontId="31" fillId="2" borderId="0" xfId="1" applyNumberFormat="1" applyFont="1" applyFill="1" applyAlignment="1">
      <alignment vertical="top"/>
    </xf>
    <xf numFmtId="164" fontId="31" fillId="5" borderId="0" xfId="1" applyNumberFormat="1" applyFont="1" applyFill="1" applyAlignment="1">
      <alignment horizontal="center" vertical="center"/>
    </xf>
    <xf numFmtId="167" fontId="19" fillId="2" borderId="1" xfId="1" applyNumberFormat="1" applyFont="1" applyFill="1" applyBorder="1" applyAlignment="1">
      <alignment vertical="top"/>
    </xf>
    <xf numFmtId="0" fontId="21" fillId="2" borderId="10" xfId="0" applyFont="1" applyFill="1" applyBorder="1" applyAlignment="1">
      <alignment vertical="top"/>
    </xf>
    <xf numFmtId="0" fontId="19" fillId="2" borderId="10" xfId="0" applyFont="1" applyFill="1" applyBorder="1" applyAlignment="1">
      <alignment vertical="top"/>
    </xf>
    <xf numFmtId="167" fontId="21" fillId="2" borderId="10" xfId="1" applyNumberFormat="1" applyFont="1" applyFill="1" applyBorder="1" applyAlignment="1">
      <alignment vertical="top"/>
    </xf>
    <xf numFmtId="9" fontId="19" fillId="2" borderId="0" xfId="2" applyFont="1" applyFill="1" applyAlignment="1">
      <alignment vertical="top"/>
    </xf>
    <xf numFmtId="9" fontId="19" fillId="2" borderId="1" xfId="2" applyFont="1" applyFill="1" applyBorder="1" applyAlignment="1">
      <alignment vertical="top"/>
    </xf>
    <xf numFmtId="0" fontId="19" fillId="2" borderId="4" xfId="0" applyFont="1" applyFill="1" applyBorder="1" applyAlignment="1">
      <alignment horizontal="center" vertical="top"/>
    </xf>
    <xf numFmtId="0" fontId="19" fillId="2" borderId="4" xfId="0" applyFont="1" applyFill="1" applyBorder="1" applyAlignment="1">
      <alignment horizontal="left" vertical="top" wrapText="1"/>
    </xf>
    <xf numFmtId="0" fontId="19" fillId="2" borderId="5" xfId="0" applyFont="1" applyFill="1" applyBorder="1" applyAlignment="1">
      <alignment horizontal="center" vertical="top"/>
    </xf>
    <xf numFmtId="0" fontId="19" fillId="2" borderId="7" xfId="0" applyFont="1" applyFill="1" applyBorder="1" applyAlignment="1">
      <alignment horizontal="center" vertical="top"/>
    </xf>
    <xf numFmtId="17" fontId="19" fillId="2" borderId="4" xfId="0" applyNumberFormat="1" applyFont="1" applyFill="1" applyBorder="1" applyAlignment="1">
      <alignment horizontal="left" vertical="top" wrapText="1"/>
    </xf>
    <xf numFmtId="0" fontId="19" fillId="2" borderId="3" xfId="0" applyFont="1" applyFill="1" applyBorder="1" applyAlignment="1">
      <alignment horizontal="center" vertical="top"/>
    </xf>
    <xf numFmtId="0" fontId="19" fillId="2" borderId="8" xfId="0" applyFont="1" applyFill="1" applyBorder="1" applyAlignment="1">
      <alignment horizontal="center" vertical="top"/>
    </xf>
    <xf numFmtId="167" fontId="16" fillId="2" borderId="0" xfId="1" applyNumberFormat="1" applyFont="1" applyFill="1" applyAlignment="1">
      <alignment vertical="top"/>
    </xf>
    <xf numFmtId="167" fontId="24" fillId="5" borderId="0" xfId="1" applyNumberFormat="1" applyFont="1" applyFill="1" applyAlignment="1">
      <alignment horizontal="right" vertical="center"/>
    </xf>
    <xf numFmtId="0" fontId="16" fillId="2" borderId="1" xfId="0" applyFont="1" applyFill="1" applyBorder="1" applyAlignment="1">
      <alignment vertical="top" wrapText="1"/>
    </xf>
    <xf numFmtId="0" fontId="16" fillId="2" borderId="0" xfId="0" applyFont="1" applyFill="1" applyAlignment="1">
      <alignment vertical="top" wrapText="1"/>
    </xf>
    <xf numFmtId="43" fontId="24" fillId="5" borderId="0" xfId="1" applyFont="1" applyFill="1" applyBorder="1" applyAlignment="1">
      <alignment horizontal="center" vertical="center"/>
    </xf>
    <xf numFmtId="43" fontId="16" fillId="2" borderId="0" xfId="1" applyFont="1" applyFill="1" applyBorder="1" applyAlignment="1">
      <alignment vertical="top"/>
    </xf>
    <xf numFmtId="164" fontId="24" fillId="5" borderId="0" xfId="1" applyNumberFormat="1" applyFont="1" applyFill="1" applyBorder="1" applyAlignment="1">
      <alignment horizontal="center" vertical="center"/>
    </xf>
    <xf numFmtId="164" fontId="24" fillId="5" borderId="1" xfId="1" applyNumberFormat="1" applyFont="1" applyFill="1" applyBorder="1" applyAlignment="1">
      <alignment horizontal="center" vertical="center"/>
    </xf>
    <xf numFmtId="9" fontId="24" fillId="5" borderId="1" xfId="2" applyFont="1" applyFill="1" applyBorder="1" applyAlignment="1">
      <alignment vertical="top"/>
    </xf>
    <xf numFmtId="168" fontId="24" fillId="5" borderId="1" xfId="2" applyNumberFormat="1" applyFont="1" applyFill="1" applyBorder="1" applyAlignment="1">
      <alignment vertical="top"/>
    </xf>
    <xf numFmtId="164" fontId="24" fillId="2" borderId="10" xfId="1" applyNumberFormat="1" applyFont="1" applyFill="1" applyBorder="1" applyAlignment="1">
      <alignment vertical="top"/>
    </xf>
    <xf numFmtId="168" fontId="24" fillId="2" borderId="10" xfId="2" applyNumberFormat="1" applyFont="1" applyFill="1" applyBorder="1" applyAlignment="1">
      <alignment vertical="top"/>
    </xf>
    <xf numFmtId="164" fontId="24" fillId="5" borderId="10" xfId="1" applyNumberFormat="1" applyFont="1" applyFill="1" applyBorder="1" applyAlignment="1">
      <alignment vertical="top"/>
    </xf>
    <xf numFmtId="9" fontId="16" fillId="5" borderId="1" xfId="2" applyFont="1" applyFill="1" applyBorder="1" applyAlignment="1">
      <alignment vertical="top"/>
    </xf>
    <xf numFmtId="164" fontId="7" fillId="2" borderId="0" xfId="1" applyNumberFormat="1" applyFont="1" applyFill="1"/>
    <xf numFmtId="164" fontId="7" fillId="2" borderId="0" xfId="1" applyNumberFormat="1" applyFont="1" applyFill="1" applyAlignment="1">
      <alignment horizontal="right"/>
    </xf>
    <xf numFmtId="9" fontId="24" fillId="0" borderId="1" xfId="2" applyFont="1" applyFill="1" applyBorder="1" applyAlignment="1">
      <alignment vertical="top"/>
    </xf>
    <xf numFmtId="0" fontId="7" fillId="2" borderId="1" xfId="0" applyFont="1" applyFill="1" applyBorder="1"/>
    <xf numFmtId="164" fontId="7" fillId="5" borderId="0" xfId="1" applyNumberFormat="1" applyFont="1" applyFill="1" applyAlignment="1">
      <alignment horizontal="right"/>
    </xf>
    <xf numFmtId="0" fontId="7" fillId="5" borderId="1" xfId="0" applyFont="1" applyFill="1" applyBorder="1"/>
    <xf numFmtId="0" fontId="34" fillId="2" borderId="0" xfId="0" applyFont="1" applyFill="1" applyAlignment="1">
      <alignment vertical="top"/>
    </xf>
    <xf numFmtId="0" fontId="23" fillId="2" borderId="0" xfId="0" applyFont="1" applyFill="1" applyAlignment="1">
      <alignment horizontal="center" vertical="center"/>
    </xf>
    <xf numFmtId="0" fontId="35" fillId="0" borderId="0" xfId="0" applyFont="1"/>
    <xf numFmtId="0" fontId="36" fillId="2" borderId="0" xfId="0" applyFont="1" applyFill="1" applyAlignment="1">
      <alignment vertical="top"/>
    </xf>
    <xf numFmtId="164" fontId="21" fillId="5" borderId="1" xfId="1" applyNumberFormat="1" applyFont="1" applyFill="1" applyBorder="1"/>
    <xf numFmtId="0" fontId="0" fillId="0" borderId="1" xfId="0" applyBorder="1"/>
    <xf numFmtId="0" fontId="7" fillId="2" borderId="10" xfId="0" applyFont="1" applyFill="1" applyBorder="1"/>
    <xf numFmtId="0" fontId="37" fillId="2" borderId="0" xfId="0" applyFont="1" applyFill="1" applyAlignment="1">
      <alignment horizontal="left"/>
    </xf>
    <xf numFmtId="0" fontId="37" fillId="2" borderId="0" xfId="0" applyFont="1" applyFill="1"/>
    <xf numFmtId="164" fontId="19" fillId="5" borderId="1" xfId="1" applyNumberFormat="1" applyFont="1" applyFill="1" applyBorder="1" applyAlignment="1">
      <alignment vertical="top"/>
    </xf>
    <xf numFmtId="164" fontId="19" fillId="2" borderId="1" xfId="1" applyNumberFormat="1" applyFont="1" applyFill="1" applyBorder="1" applyAlignment="1">
      <alignment horizontal="right" vertical="top"/>
    </xf>
    <xf numFmtId="164" fontId="19" fillId="5" borderId="1" xfId="1" applyNumberFormat="1" applyFont="1" applyFill="1" applyBorder="1" applyAlignment="1">
      <alignment horizontal="right" vertical="top"/>
    </xf>
    <xf numFmtId="164" fontId="19" fillId="2" borderId="1" xfId="1" quotePrefix="1" applyNumberFormat="1" applyFont="1" applyFill="1" applyBorder="1" applyAlignment="1">
      <alignment vertical="top"/>
    </xf>
    <xf numFmtId="164" fontId="19" fillId="2" borderId="1" xfId="1" applyNumberFormat="1" applyFont="1" applyFill="1" applyBorder="1" applyAlignment="1">
      <alignment vertical="top" wrapText="1"/>
    </xf>
    <xf numFmtId="164" fontId="19" fillId="5" borderId="1" xfId="1" applyNumberFormat="1" applyFont="1" applyFill="1" applyBorder="1" applyAlignment="1">
      <alignment vertical="top" wrapText="1"/>
    </xf>
    <xf numFmtId="0" fontId="19" fillId="5" borderId="1" xfId="0" applyFont="1" applyFill="1" applyBorder="1" applyAlignment="1">
      <alignment vertical="top"/>
    </xf>
    <xf numFmtId="164" fontId="16" fillId="5" borderId="0" xfId="4" applyNumberFormat="1" applyFont="1" applyFill="1" applyAlignment="1">
      <alignment vertical="top"/>
    </xf>
    <xf numFmtId="165" fontId="19" fillId="2" borderId="0" xfId="1" applyNumberFormat="1" applyFont="1" applyFill="1" applyAlignment="1">
      <alignment horizontal="right" vertical="center"/>
    </xf>
    <xf numFmtId="166" fontId="19" fillId="2" borderId="0" xfId="1" applyNumberFormat="1" applyFont="1" applyFill="1" applyAlignment="1">
      <alignment horizontal="right" vertical="center"/>
    </xf>
    <xf numFmtId="165" fontId="19" fillId="2" borderId="1" xfId="1" applyNumberFormat="1" applyFont="1" applyFill="1" applyBorder="1" applyAlignment="1">
      <alignment horizontal="right" vertical="center"/>
    </xf>
    <xf numFmtId="0" fontId="19" fillId="6" borderId="1" xfId="0" applyFont="1" applyFill="1" applyBorder="1" applyAlignment="1">
      <alignment vertical="top"/>
    </xf>
    <xf numFmtId="9" fontId="16" fillId="5" borderId="1" xfId="2" applyFont="1" applyFill="1" applyBorder="1" applyAlignment="1">
      <alignment horizontal="right" vertical="top"/>
    </xf>
    <xf numFmtId="9" fontId="16" fillId="5" borderId="0" xfId="2" applyFont="1" applyFill="1" applyBorder="1" applyAlignment="1">
      <alignment vertical="top"/>
    </xf>
    <xf numFmtId="164" fontId="16" fillId="5" borderId="10" xfId="1" quotePrefix="1" applyNumberFormat="1" applyFont="1" applyFill="1" applyBorder="1" applyAlignment="1">
      <alignment horizontal="right"/>
    </xf>
    <xf numFmtId="164" fontId="16" fillId="2" borderId="10" xfId="1" applyNumberFormat="1" applyFont="1" applyFill="1" applyBorder="1" applyAlignment="1">
      <alignment vertical="top"/>
    </xf>
    <xf numFmtId="164" fontId="16" fillId="5" borderId="10" xfId="1" quotePrefix="1" applyNumberFormat="1" applyFont="1" applyFill="1" applyBorder="1" applyAlignment="1">
      <alignment horizontal="right" vertical="top"/>
    </xf>
    <xf numFmtId="0" fontId="7" fillId="5" borderId="0" xfId="0" applyFont="1" applyFill="1"/>
    <xf numFmtId="0" fontId="19" fillId="5" borderId="1" xfId="0" applyFont="1" applyFill="1" applyBorder="1" applyAlignment="1">
      <alignment vertical="top" wrapText="1"/>
    </xf>
    <xf numFmtId="0" fontId="19" fillId="2" borderId="1" xfId="0" applyFont="1" applyFill="1" applyBorder="1" applyAlignment="1">
      <alignment vertical="top" wrapText="1"/>
    </xf>
    <xf numFmtId="0" fontId="0" fillId="0" borderId="1" xfId="0" applyBorder="1" applyAlignment="1">
      <alignment vertical="top" wrapText="1"/>
    </xf>
    <xf numFmtId="0" fontId="19" fillId="2" borderId="9" xfId="0" applyFont="1" applyFill="1" applyBorder="1" applyAlignment="1">
      <alignment vertical="top" wrapText="1"/>
    </xf>
    <xf numFmtId="0" fontId="0" fillId="0" borderId="9" xfId="0" applyBorder="1" applyAlignment="1">
      <alignment vertical="top" wrapText="1"/>
    </xf>
    <xf numFmtId="0" fontId="19" fillId="2" borderId="0" xfId="0" applyFont="1" applyFill="1" applyAlignment="1">
      <alignment vertical="top" wrapText="1"/>
    </xf>
    <xf numFmtId="0" fontId="0" fillId="0" borderId="0" xfId="0" applyAlignment="1">
      <alignment vertical="top" wrapText="1"/>
    </xf>
    <xf numFmtId="0" fontId="19" fillId="2" borderId="6" xfId="0" applyFont="1" applyFill="1" applyBorder="1" applyAlignment="1">
      <alignment horizontal="left" vertical="top" wrapText="1"/>
    </xf>
    <xf numFmtId="0" fontId="19" fillId="2" borderId="4" xfId="0" applyFont="1" applyFill="1" applyBorder="1" applyAlignment="1">
      <alignment horizontal="left" vertical="top" wrapText="1"/>
    </xf>
    <xf numFmtId="0" fontId="23" fillId="2" borderId="0" xfId="0" applyFont="1" applyFill="1" applyAlignment="1">
      <alignment vertical="top" wrapText="1"/>
    </xf>
    <xf numFmtId="0" fontId="0" fillId="0" borderId="0" xfId="0" applyAlignment="1">
      <alignment vertical="top"/>
    </xf>
    <xf numFmtId="0" fontId="23" fillId="2" borderId="0" xfId="0" applyFont="1" applyFill="1" applyAlignment="1">
      <alignment horizontal="left" vertical="top" wrapText="1"/>
    </xf>
    <xf numFmtId="0" fontId="31" fillId="2" borderId="9" xfId="0" applyFont="1" applyFill="1" applyBorder="1" applyAlignment="1">
      <alignment vertical="top" wrapText="1"/>
    </xf>
    <xf numFmtId="0" fontId="0" fillId="0" borderId="9" xfId="0" applyBorder="1" applyAlignment="1">
      <alignment wrapText="1"/>
    </xf>
    <xf numFmtId="164" fontId="17" fillId="2" borderId="9" xfId="1" applyNumberFormat="1" applyFont="1" applyFill="1" applyBorder="1" applyAlignment="1">
      <alignment vertical="top" wrapText="1"/>
    </xf>
    <xf numFmtId="0" fontId="0" fillId="0" borderId="9" xfId="0" applyBorder="1"/>
    <xf numFmtId="164" fontId="16" fillId="2" borderId="10" xfId="1" applyNumberFormat="1" applyFont="1" applyFill="1" applyBorder="1" applyAlignment="1">
      <alignment vertical="top" wrapText="1"/>
    </xf>
    <xf numFmtId="0" fontId="0" fillId="0" borderId="10" xfId="0" applyBorder="1" applyAlignment="1">
      <alignment wrapText="1"/>
    </xf>
    <xf numFmtId="0" fontId="20" fillId="2" borderId="9" xfId="0" applyFont="1" applyFill="1" applyBorder="1" applyAlignment="1">
      <alignment horizontal="left" vertical="top" wrapText="1"/>
    </xf>
  </cellXfs>
  <cellStyles count="5">
    <cellStyle name="Comma" xfId="1" builtinId="3"/>
    <cellStyle name="Comma 2" xfId="4" xr:uid="{43AA9EE4-584A-4FAB-B3B3-7961965E7141}"/>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3102427</xdr:colOff>
      <xdr:row>0</xdr:row>
      <xdr:rowOff>704850</xdr:rowOff>
    </xdr:to>
    <xdr:pic>
      <xdr:nvPicPr>
        <xdr:cNvPr id="3" name="Picture 2">
          <a:extLst>
            <a:ext uri="{FF2B5EF4-FFF2-40B4-BE49-F238E27FC236}">
              <a16:creationId xmlns:a16="http://schemas.microsoft.com/office/drawing/2014/main" id="{667600D4-EBD7-4F9D-9A31-4D2648EEA4AD}"/>
            </a:ext>
          </a:extLst>
        </xdr:cNvPr>
        <xdr:cNvPicPr>
          <a:picLocks noChangeAspect="1"/>
        </xdr:cNvPicPr>
      </xdr:nvPicPr>
      <xdr:blipFill>
        <a:blip xmlns:r="http://schemas.openxmlformats.org/officeDocument/2006/relationships" r:embed="rId1"/>
        <a:stretch>
          <a:fillRect/>
        </a:stretch>
      </xdr:blipFill>
      <xdr:spPr>
        <a:xfrm>
          <a:off x="0" y="0"/>
          <a:ext cx="3092902" cy="6934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3104941</xdr:colOff>
      <xdr:row>0</xdr:row>
      <xdr:rowOff>685800</xdr:rowOff>
    </xdr:to>
    <xdr:pic>
      <xdr:nvPicPr>
        <xdr:cNvPr id="2" name="Picture 1">
          <a:extLst>
            <a:ext uri="{FF2B5EF4-FFF2-40B4-BE49-F238E27FC236}">
              <a16:creationId xmlns:a16="http://schemas.microsoft.com/office/drawing/2014/main" id="{16E24AE9-3737-4550-889F-DFCCED32861C}"/>
            </a:ext>
          </a:extLst>
        </xdr:cNvPr>
        <xdr:cNvPicPr>
          <a:picLocks noChangeAspect="1"/>
        </xdr:cNvPicPr>
      </xdr:nvPicPr>
      <xdr:blipFill>
        <a:blip xmlns:r="http://schemas.openxmlformats.org/officeDocument/2006/relationships" r:embed="rId1"/>
        <a:stretch>
          <a:fillRect/>
        </a:stretch>
      </xdr:blipFill>
      <xdr:spPr>
        <a:xfrm>
          <a:off x="0" y="0"/>
          <a:ext cx="3104941"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3120124</xdr:colOff>
      <xdr:row>0</xdr:row>
      <xdr:rowOff>708660</xdr:rowOff>
    </xdr:to>
    <xdr:pic>
      <xdr:nvPicPr>
        <xdr:cNvPr id="2" name="Picture 1">
          <a:extLst>
            <a:ext uri="{FF2B5EF4-FFF2-40B4-BE49-F238E27FC236}">
              <a16:creationId xmlns:a16="http://schemas.microsoft.com/office/drawing/2014/main" id="{F59CFCFF-0AF2-46B9-AF1F-032C06A11D1C}"/>
            </a:ext>
          </a:extLst>
        </xdr:cNvPr>
        <xdr:cNvPicPr>
          <a:picLocks noChangeAspect="1"/>
        </xdr:cNvPicPr>
      </xdr:nvPicPr>
      <xdr:blipFill>
        <a:blip xmlns:r="http://schemas.openxmlformats.org/officeDocument/2006/relationships" r:embed="rId1"/>
        <a:stretch>
          <a:fillRect/>
        </a:stretch>
      </xdr:blipFill>
      <xdr:spPr>
        <a:xfrm>
          <a:off x="0" y="0"/>
          <a:ext cx="3120124" cy="7086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3108960</xdr:colOff>
      <xdr:row>0</xdr:row>
      <xdr:rowOff>701041</xdr:rowOff>
    </xdr:to>
    <xdr:pic>
      <xdr:nvPicPr>
        <xdr:cNvPr id="2" name="Picture 1">
          <a:extLst>
            <a:ext uri="{FF2B5EF4-FFF2-40B4-BE49-F238E27FC236}">
              <a16:creationId xmlns:a16="http://schemas.microsoft.com/office/drawing/2014/main" id="{1591DC51-A6C7-4171-8473-00A9C90ACE6C}"/>
            </a:ext>
          </a:extLst>
        </xdr:cNvPr>
        <xdr:cNvPicPr>
          <a:picLocks noChangeAspect="1"/>
        </xdr:cNvPicPr>
      </xdr:nvPicPr>
      <xdr:blipFill>
        <a:blip xmlns:r="http://schemas.openxmlformats.org/officeDocument/2006/relationships" r:embed="rId1"/>
        <a:stretch>
          <a:fillRect/>
        </a:stretch>
      </xdr:blipFill>
      <xdr:spPr>
        <a:xfrm>
          <a:off x="0" y="1"/>
          <a:ext cx="3108960" cy="7010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3120124</xdr:colOff>
      <xdr:row>0</xdr:row>
      <xdr:rowOff>716280</xdr:rowOff>
    </xdr:to>
    <xdr:pic>
      <xdr:nvPicPr>
        <xdr:cNvPr id="2" name="Picture 1">
          <a:extLst>
            <a:ext uri="{FF2B5EF4-FFF2-40B4-BE49-F238E27FC236}">
              <a16:creationId xmlns:a16="http://schemas.microsoft.com/office/drawing/2014/main" id="{44AFF123-F776-4E67-AFEC-9F8B92D81775}"/>
            </a:ext>
          </a:extLst>
        </xdr:cNvPr>
        <xdr:cNvPicPr>
          <a:picLocks noChangeAspect="1"/>
        </xdr:cNvPicPr>
      </xdr:nvPicPr>
      <xdr:blipFill>
        <a:blip xmlns:r="http://schemas.openxmlformats.org/officeDocument/2006/relationships" r:embed="rId1"/>
        <a:stretch>
          <a:fillRect/>
        </a:stretch>
      </xdr:blipFill>
      <xdr:spPr>
        <a:xfrm>
          <a:off x="0" y="0"/>
          <a:ext cx="3120124" cy="7162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3180495</xdr:colOff>
      <xdr:row>0</xdr:row>
      <xdr:rowOff>703916</xdr:rowOff>
    </xdr:to>
    <xdr:pic>
      <xdr:nvPicPr>
        <xdr:cNvPr id="2" name="Picture 1">
          <a:extLst>
            <a:ext uri="{FF2B5EF4-FFF2-40B4-BE49-F238E27FC236}">
              <a16:creationId xmlns:a16="http://schemas.microsoft.com/office/drawing/2014/main" id="{5151CDBE-DEBC-4A82-9D4A-00903BE7EE7C}"/>
            </a:ext>
          </a:extLst>
        </xdr:cNvPr>
        <xdr:cNvPicPr>
          <a:picLocks noChangeAspect="1"/>
        </xdr:cNvPicPr>
      </xdr:nvPicPr>
      <xdr:blipFill>
        <a:blip xmlns:r="http://schemas.openxmlformats.org/officeDocument/2006/relationships" r:embed="rId1"/>
        <a:stretch>
          <a:fillRect/>
        </a:stretch>
      </xdr:blipFill>
      <xdr:spPr>
        <a:xfrm>
          <a:off x="0" y="0"/>
          <a:ext cx="3195735" cy="7153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3120124</xdr:colOff>
      <xdr:row>0</xdr:row>
      <xdr:rowOff>708660</xdr:rowOff>
    </xdr:to>
    <xdr:pic>
      <xdr:nvPicPr>
        <xdr:cNvPr id="2" name="Picture 1">
          <a:extLst>
            <a:ext uri="{FF2B5EF4-FFF2-40B4-BE49-F238E27FC236}">
              <a16:creationId xmlns:a16="http://schemas.microsoft.com/office/drawing/2014/main" id="{F556F220-AA73-4CAB-AD3B-CF9119DF7ECD}"/>
            </a:ext>
          </a:extLst>
        </xdr:cNvPr>
        <xdr:cNvPicPr>
          <a:picLocks noChangeAspect="1"/>
        </xdr:cNvPicPr>
      </xdr:nvPicPr>
      <xdr:blipFill>
        <a:blip xmlns:r="http://schemas.openxmlformats.org/officeDocument/2006/relationships" r:embed="rId1"/>
        <a:stretch>
          <a:fillRect/>
        </a:stretch>
      </xdr:blipFill>
      <xdr:spPr>
        <a:xfrm>
          <a:off x="0" y="0"/>
          <a:ext cx="3120124" cy="7086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3106394</xdr:colOff>
      <xdr:row>0</xdr:row>
      <xdr:rowOff>697865</xdr:rowOff>
    </xdr:to>
    <xdr:pic>
      <xdr:nvPicPr>
        <xdr:cNvPr id="2" name="Picture 1">
          <a:extLst>
            <a:ext uri="{FF2B5EF4-FFF2-40B4-BE49-F238E27FC236}">
              <a16:creationId xmlns:a16="http://schemas.microsoft.com/office/drawing/2014/main" id="{1B3D48A0-A251-44F0-98AB-070351C589FD}"/>
            </a:ext>
          </a:extLst>
        </xdr:cNvPr>
        <xdr:cNvPicPr>
          <a:picLocks noChangeAspect="1"/>
        </xdr:cNvPicPr>
      </xdr:nvPicPr>
      <xdr:blipFill>
        <a:blip xmlns:r="http://schemas.openxmlformats.org/officeDocument/2006/relationships" r:embed="rId1"/>
        <a:stretch>
          <a:fillRect/>
        </a:stretch>
      </xdr:blipFill>
      <xdr:spPr>
        <a:xfrm>
          <a:off x="0" y="0"/>
          <a:ext cx="3098774" cy="70104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86"/>
  <sheetViews>
    <sheetView tabSelected="1" workbookViewId="0">
      <selection activeCell="B9" sqref="B9"/>
    </sheetView>
  </sheetViews>
  <sheetFormatPr defaultRowHeight="14.5"/>
  <cols>
    <col min="1" max="1" width="73.81640625" customWidth="1" collapsed="1"/>
    <col min="2" max="2" width="22.81640625" bestFit="1" customWidth="1"/>
  </cols>
  <sheetData>
    <row r="1" spans="1:53" ht="61.15" customHeight="1">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row>
    <row r="2" spans="1:53" ht="25.15" customHeight="1">
      <c r="A2" s="1" t="s">
        <v>329</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row>
    <row r="3" spans="1:53">
      <c r="A3" t="s">
        <v>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row>
    <row r="4" spans="1:53">
      <c r="A4" s="2" t="s">
        <v>283</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row>
    <row r="5" spans="1:53">
      <c r="A5" s="3" t="s">
        <v>156</v>
      </c>
      <c r="B5" s="3" t="s">
        <v>160</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row>
    <row r="6" spans="1:53">
      <c r="A6" s="4" t="s">
        <v>291</v>
      </c>
      <c r="B6" s="107" t="s">
        <v>292</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row>
    <row r="7" spans="1:53">
      <c r="A7" s="4" t="s">
        <v>290</v>
      </c>
      <c r="B7" s="107" t="s">
        <v>292</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row>
    <row r="8" spans="1:53">
      <c r="A8" s="4" t="s">
        <v>368</v>
      </c>
      <c r="B8" s="107" t="s">
        <v>292</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row>
    <row r="9" spans="1:53">
      <c r="A9" s="4" t="s">
        <v>369</v>
      </c>
      <c r="B9" s="107" t="s">
        <v>292</v>
      </c>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row>
    <row r="10" spans="1:53">
      <c r="A10" s="5"/>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row>
    <row r="11" spans="1:53">
      <c r="A11" s="2" t="s">
        <v>284</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row>
    <row r="12" spans="1:53">
      <c r="A12" s="3" t="s">
        <v>156</v>
      </c>
      <c r="B12" s="3" t="s">
        <v>160</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row>
    <row r="13" spans="1:53">
      <c r="A13" s="4" t="s">
        <v>342</v>
      </c>
      <c r="B13" s="107" t="s">
        <v>294</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row>
    <row r="14" spans="1:53">
      <c r="A14" s="4" t="s">
        <v>38</v>
      </c>
      <c r="B14" s="107" t="s">
        <v>294</v>
      </c>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row>
    <row r="15" spans="1:53">
      <c r="A15" s="4" t="s">
        <v>293</v>
      </c>
      <c r="B15" s="107" t="s">
        <v>294</v>
      </c>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row>
    <row r="16" spans="1:53">
      <c r="A16" s="4" t="s">
        <v>270</v>
      </c>
      <c r="B16" s="107" t="s">
        <v>294</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row>
    <row r="17" spans="1:53">
      <c r="A17" s="5"/>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row>
    <row r="18" spans="1:53">
      <c r="A18" s="2" t="s">
        <v>285</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row>
    <row r="19" spans="1:53">
      <c r="A19" s="3" t="s">
        <v>156</v>
      </c>
      <c r="B19" s="3" t="s">
        <v>160</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row>
    <row r="20" spans="1:53">
      <c r="A20" s="4" t="s">
        <v>27</v>
      </c>
      <c r="B20" s="107" t="s">
        <v>295</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row>
    <row r="21" spans="1:53">
      <c r="A21" s="5"/>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row>
    <row r="22" spans="1:53">
      <c r="A22" s="2" t="s">
        <v>286</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row>
    <row r="23" spans="1:53">
      <c r="A23" s="3" t="s">
        <v>156</v>
      </c>
      <c r="B23" s="3" t="s">
        <v>160</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row>
    <row r="24" spans="1:53">
      <c r="A24" s="4" t="s">
        <v>296</v>
      </c>
      <c r="B24" s="107" t="s">
        <v>297</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row>
    <row r="25" spans="1:53">
      <c r="A25" s="6"/>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row>
    <row r="26" spans="1:53">
      <c r="A26" s="2" t="s">
        <v>287</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row>
    <row r="27" spans="1:53">
      <c r="A27" s="3" t="s">
        <v>156</v>
      </c>
      <c r="B27" s="3" t="s">
        <v>160</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row>
    <row r="28" spans="1:53">
      <c r="A28" s="4" t="s">
        <v>382</v>
      </c>
      <c r="B28" s="107" t="s">
        <v>317</v>
      </c>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row>
    <row r="29" spans="1:53">
      <c r="A29" s="4" t="s">
        <v>316</v>
      </c>
      <c r="B29" s="107" t="s">
        <v>317</v>
      </c>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row>
    <row r="30" spans="1:53">
      <c r="A30" s="4" t="s">
        <v>390</v>
      </c>
      <c r="B30" s="107" t="s">
        <v>317</v>
      </c>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row>
    <row r="31" spans="1:53">
      <c r="A31" s="4" t="s">
        <v>393</v>
      </c>
      <c r="B31" s="107" t="s">
        <v>317</v>
      </c>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row>
    <row r="32" spans="1:53">
      <c r="A32" s="4" t="s">
        <v>399</v>
      </c>
      <c r="B32" s="107" t="s">
        <v>317</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row>
    <row r="33" spans="1:53">
      <c r="A33" s="4" t="s">
        <v>402</v>
      </c>
      <c r="B33" s="107" t="s">
        <v>317</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row>
    <row r="34" spans="1:53">
      <c r="A34" s="4" t="s">
        <v>419</v>
      </c>
      <c r="B34" s="107" t="s">
        <v>317</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row>
    <row r="35" spans="1:53">
      <c r="A35" s="4" t="s">
        <v>420</v>
      </c>
      <c r="B35" s="107" t="s">
        <v>317</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row>
    <row r="36" spans="1:53">
      <c r="A36" s="4" t="s">
        <v>405</v>
      </c>
      <c r="B36" s="107" t="s">
        <v>317</v>
      </c>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row>
    <row r="37" spans="1:53">
      <c r="A37" s="4" t="s">
        <v>421</v>
      </c>
      <c r="B37" s="107" t="s">
        <v>317</v>
      </c>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row>
    <row r="38" spans="1:53">
      <c r="A38" s="4" t="s">
        <v>434</v>
      </c>
      <c r="B38" s="107" t="s">
        <v>317</v>
      </c>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row>
    <row r="39" spans="1:53">
      <c r="A39" s="4" t="s">
        <v>298</v>
      </c>
      <c r="B39" s="107" t="s">
        <v>317</v>
      </c>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row>
    <row r="40" spans="1:53">
      <c r="A40" s="4" t="s">
        <v>311</v>
      </c>
      <c r="B40" s="107" t="s">
        <v>317</v>
      </c>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row>
    <row r="41" spans="1:53">
      <c r="A41" s="4" t="s">
        <v>440</v>
      </c>
      <c r="B41" s="107" t="s">
        <v>317</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row>
    <row r="42" spans="1:53">
      <c r="A42" s="6"/>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1:53">
      <c r="A43" s="2" t="s">
        <v>288</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row>
    <row r="44" spans="1:53">
      <c r="A44" s="3" t="s">
        <v>156</v>
      </c>
      <c r="B44" s="3" t="s">
        <v>160</v>
      </c>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row r="45" spans="1:53">
      <c r="A45" s="4" t="s">
        <v>84</v>
      </c>
      <c r="B45" s="107" t="s">
        <v>326</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row>
    <row r="46" spans="1:53">
      <c r="A46" s="4" t="s">
        <v>92</v>
      </c>
      <c r="B46" s="107" t="s">
        <v>326</v>
      </c>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row>
    <row r="47" spans="1:53">
      <c r="A47" s="4" t="s">
        <v>111</v>
      </c>
      <c r="B47" s="107" t="s">
        <v>326</v>
      </c>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row r="48" spans="1:53">
      <c r="A48" s="4" t="s">
        <v>318</v>
      </c>
      <c r="B48" s="107" t="s">
        <v>326</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row>
    <row r="49" spans="1:53">
      <c r="A49" s="4" t="s">
        <v>319</v>
      </c>
      <c r="B49" s="107" t="s">
        <v>326</v>
      </c>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row>
    <row r="50" spans="1:53">
      <c r="A50" s="4" t="s">
        <v>211</v>
      </c>
      <c r="B50" s="107" t="s">
        <v>326</v>
      </c>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row>
    <row r="51" spans="1:53">
      <c r="A51" s="4" t="s">
        <v>137</v>
      </c>
      <c r="B51" s="107" t="s">
        <v>326</v>
      </c>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row>
    <row r="52" spans="1:53">
      <c r="A52" s="4" t="s">
        <v>174</v>
      </c>
      <c r="B52" s="107" t="s">
        <v>326</v>
      </c>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row>
    <row r="53" spans="1:53">
      <c r="A53" s="4" t="s">
        <v>320</v>
      </c>
      <c r="B53" s="107" t="s">
        <v>326</v>
      </c>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row>
    <row r="54" spans="1:53">
      <c r="A54" s="4" t="s">
        <v>321</v>
      </c>
      <c r="B54" s="107" t="s">
        <v>326</v>
      </c>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row>
    <row r="55" spans="1:53">
      <c r="A55" s="6"/>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row>
    <row r="56" spans="1:53">
      <c r="A56" s="2" t="s">
        <v>289</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row>
    <row r="57" spans="1:53">
      <c r="A57" s="3" t="s">
        <v>156</v>
      </c>
      <c r="B57" s="3" t="s">
        <v>160</v>
      </c>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row>
    <row r="58" spans="1:53">
      <c r="A58" s="4" t="s">
        <v>328</v>
      </c>
      <c r="B58" s="107" t="s">
        <v>327</v>
      </c>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row>
    <row r="59" spans="1:53">
      <c r="A59" s="4" t="s">
        <v>322</v>
      </c>
      <c r="B59" s="107" t="s">
        <v>327</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row>
    <row r="60" spans="1:53">
      <c r="A60" s="4" t="s">
        <v>323</v>
      </c>
      <c r="B60" s="107" t="s">
        <v>327</v>
      </c>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row>
    <row r="61" spans="1:53">
      <c r="A61" s="4" t="s">
        <v>324</v>
      </c>
      <c r="B61" s="107" t="s">
        <v>327</v>
      </c>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row>
    <row r="62" spans="1:53">
      <c r="A62" s="4" t="s">
        <v>325</v>
      </c>
      <c r="B62" s="107" t="s">
        <v>327</v>
      </c>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row>
    <row r="63" spans="1:53">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row>
    <row r="64" spans="1:53">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row>
    <row r="65" spans="1:5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row>
    <row r="66" spans="1:5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row>
    <row r="67" spans="1:5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row>
    <row r="68" spans="1:5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row>
    <row r="69" spans="1:5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row>
    <row r="70" spans="1:5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row>
    <row r="71" spans="1:5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row>
    <row r="72" spans="1:5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row>
    <row r="73" spans="1:5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row>
    <row r="74" spans="1:5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row>
    <row r="75" spans="1:5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row>
    <row r="76" spans="1:5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row>
    <row r="77" spans="1:5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row>
    <row r="78" spans="1:5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row>
    <row r="79" spans="1:5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row>
    <row r="80" spans="1:5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row>
    <row r="81" spans="1:5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row>
    <row r="82" spans="1:5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row>
    <row r="83" spans="1:5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row>
    <row r="84" spans="1:5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row>
    <row r="85" spans="1:5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row>
    <row r="86" spans="1:52">
      <c r="A86" s="4"/>
      <c r="B86" s="4"/>
    </row>
  </sheetData>
  <sheetProtection formatCells="0" formatColumns="0" formatRows="0" insertColumns="0" insertRows="0" insertHyperlinks="0" deleteColumns="0" deleteRows="0" sort="0" autoFilter="0" pivotTables="0"/>
  <hyperlinks>
    <hyperlink ref="B14" location="'E2 - Pollution'!A1" display="E2 - Pollution" xr:uid="{AC8DE183-A0DA-479E-9E38-7DFEFE7C5A22}"/>
    <hyperlink ref="B20" location="'E3 - Water &amp; Marine'!A1" display="E3 - Water and Marine" xr:uid="{B95B1887-53AB-4D63-ACC8-5D69FD0274DA}"/>
    <hyperlink ref="B24" location="'E4 - Biodiversity'!A1" display="E4 - Biodiversity" xr:uid="{555365E2-E71E-4609-A0A0-5A25BBF9F543}"/>
    <hyperlink ref="B31" location="'S1 - Own Workforce'!A1" display="S1 - Own Workforce" xr:uid="{6A023325-CB2F-4A75-9C27-DFE3FC19214E}"/>
    <hyperlink ref="B45" location="'S3 - Affected Communities'!A1" display="S3 - Affected Communities" xr:uid="{910B572E-58E9-4D36-92A6-168609D89417}"/>
    <hyperlink ref="B58" location="'G1 - Business Conduct'!A1" display="G1 - Business Conduct" xr:uid="{F1F04F33-090F-49B3-8FF8-132F03C69A6C}"/>
    <hyperlink ref="B7" location="'E1 - Climate Change'!A1" display="E1 - Climate Change" xr:uid="{9F2DB040-3583-4CB1-8D6C-306B282AD626}"/>
    <hyperlink ref="B6" location="'E1 - Climate Change'!A1" display="E1 - Climate Change" xr:uid="{4A600050-CF4A-4B56-8C56-2F763D2DC676}"/>
    <hyperlink ref="B15" location="'E2 - Pollution'!A1" display="E2 - Pollution" xr:uid="{FCC39A85-0861-4BD0-B42F-279BFCA10D46}"/>
    <hyperlink ref="B16" location="'E2 - Pollution'!A1" display="E2 - Pollution" xr:uid="{0451BF7A-6130-4381-B4F9-745018A63630}"/>
    <hyperlink ref="B46:B54" location="'S3 - Affected Communities'!A1" display="S3 - Affected Communities" xr:uid="{52EF3E88-DB18-4F2E-B6A9-4E8ED58A95D6}"/>
    <hyperlink ref="B59:B62" location="'G1 - Business Conduct'!A1" display="G1 - Business Conduct" xr:uid="{DD45C2F5-AEFC-4B09-81CE-4F75BE50FC91}"/>
    <hyperlink ref="B13" location="'E2 - Pollution'!A1" display="E2 - Pollution" xr:uid="{1A13F8BF-1A40-43EF-9A38-C3BD04C7AF42}"/>
    <hyperlink ref="B8" location="'E1 - Climate Change'!A1" display="E1 - Climate Change" xr:uid="{0574C491-247E-42F8-B6F3-D7D7B5B35DD9}"/>
    <hyperlink ref="B9" location="'E1 - Climate Change'!A1" display="E1 - Climate Change" xr:uid="{CC5488F9-DAE4-4554-B195-FE2C76812DF8}"/>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B8FA0-9ED3-4946-AD6E-8B9C6585D6F8}">
  <dimension ref="A1:AO131"/>
  <sheetViews>
    <sheetView workbookViewId="0"/>
  </sheetViews>
  <sheetFormatPr defaultRowHeight="14.5"/>
  <cols>
    <col min="1" max="1" width="73.81640625" customWidth="1" collapsed="1"/>
    <col min="2" max="6" width="16.7265625" customWidth="1"/>
    <col min="7" max="7" width="16.7265625" style="98" customWidth="1"/>
  </cols>
  <sheetData>
    <row r="1" spans="1:41" ht="61.5" customHeight="1">
      <c r="B1" s="56"/>
      <c r="C1" s="56"/>
      <c r="D1" s="56"/>
      <c r="E1" s="56"/>
      <c r="F1" s="56"/>
      <c r="G1" s="94"/>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row>
    <row r="2" spans="1:41" ht="25.5" customHeight="1">
      <c r="A2" s="56" t="s">
        <v>279</v>
      </c>
      <c r="B2" s="56"/>
      <c r="C2" s="56"/>
      <c r="D2" s="56"/>
      <c r="E2" s="56"/>
      <c r="F2" s="56"/>
      <c r="G2" s="94"/>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row>
    <row r="3" spans="1:41" ht="18">
      <c r="A3" s="65" t="s">
        <v>59</v>
      </c>
      <c r="B3" s="65" t="s">
        <v>60</v>
      </c>
      <c r="C3" s="65"/>
      <c r="D3" s="95">
        <v>2021</v>
      </c>
      <c r="E3" s="95">
        <v>2022</v>
      </c>
      <c r="F3" s="95">
        <v>2023</v>
      </c>
      <c r="G3" s="95">
        <v>2024</v>
      </c>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row>
    <row r="4" spans="1:41" ht="18">
      <c r="A4" s="48" t="s">
        <v>61</v>
      </c>
      <c r="B4" s="48" t="s">
        <v>62</v>
      </c>
      <c r="C4" s="48"/>
      <c r="D4" s="12">
        <v>64358</v>
      </c>
      <c r="E4" s="12">
        <v>61377</v>
      </c>
      <c r="F4" s="12">
        <v>53062</v>
      </c>
      <c r="G4" s="37">
        <v>53932</v>
      </c>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row>
    <row r="5" spans="1:41" ht="18">
      <c r="A5" s="48"/>
      <c r="B5" s="119" t="s">
        <v>353</v>
      </c>
      <c r="C5" s="119"/>
      <c r="D5" s="126">
        <v>30223</v>
      </c>
      <c r="E5" s="126">
        <v>27861</v>
      </c>
      <c r="F5" s="126">
        <v>25832</v>
      </c>
      <c r="G5" s="127">
        <v>26069</v>
      </c>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row>
    <row r="6" spans="1:41" ht="18">
      <c r="A6" s="48"/>
      <c r="B6" s="119" t="s">
        <v>354</v>
      </c>
      <c r="C6" s="119"/>
      <c r="D6" s="126">
        <v>15670</v>
      </c>
      <c r="E6" s="126">
        <v>15914</v>
      </c>
      <c r="F6" s="126">
        <v>18243</v>
      </c>
      <c r="G6" s="127">
        <v>21389</v>
      </c>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row>
    <row r="7" spans="1:41" ht="18">
      <c r="A7" s="48"/>
      <c r="B7" s="119" t="s">
        <v>355</v>
      </c>
      <c r="C7" s="119"/>
      <c r="D7" s="126">
        <v>2673</v>
      </c>
      <c r="E7" s="126">
        <v>3021</v>
      </c>
      <c r="F7" s="126">
        <v>2881</v>
      </c>
      <c r="G7" s="127">
        <v>2967</v>
      </c>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row>
    <row r="8" spans="1:41" ht="18">
      <c r="A8" s="48"/>
      <c r="B8" s="119" t="s">
        <v>356</v>
      </c>
      <c r="C8" s="119"/>
      <c r="D8" s="126">
        <v>11566</v>
      </c>
      <c r="E8" s="126">
        <v>9524</v>
      </c>
      <c r="F8" s="126">
        <v>1198</v>
      </c>
      <c r="G8" s="127">
        <v>1006</v>
      </c>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row>
    <row r="9" spans="1:41" ht="18">
      <c r="A9" s="48"/>
      <c r="B9" s="119" t="s">
        <v>357</v>
      </c>
      <c r="C9" s="119"/>
      <c r="D9" s="126">
        <v>2091</v>
      </c>
      <c r="E9" s="126">
        <v>2232</v>
      </c>
      <c r="F9" s="126">
        <v>1469</v>
      </c>
      <c r="G9" s="127">
        <v>982</v>
      </c>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row>
    <row r="10" spans="1:41" ht="18">
      <c r="A10" s="48"/>
      <c r="B10" s="119" t="s">
        <v>358</v>
      </c>
      <c r="C10" s="119"/>
      <c r="D10" s="126">
        <v>636</v>
      </c>
      <c r="E10" s="126">
        <v>962</v>
      </c>
      <c r="F10" s="126">
        <v>1769</v>
      </c>
      <c r="G10" s="127">
        <v>775</v>
      </c>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row>
    <row r="11" spans="1:41" ht="18">
      <c r="A11" s="48"/>
      <c r="B11" s="119" t="s">
        <v>359</v>
      </c>
      <c r="C11" s="119"/>
      <c r="D11" s="126">
        <v>1499</v>
      </c>
      <c r="E11" s="126">
        <v>1863</v>
      </c>
      <c r="F11" s="126">
        <v>1670</v>
      </c>
      <c r="G11" s="127">
        <v>744</v>
      </c>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row>
    <row r="12" spans="1:41" ht="18">
      <c r="A12" s="48" t="s">
        <v>0</v>
      </c>
      <c r="B12" s="48" t="s">
        <v>63</v>
      </c>
      <c r="C12" s="48"/>
      <c r="D12" s="12">
        <v>238</v>
      </c>
      <c r="E12" s="12">
        <v>218</v>
      </c>
      <c r="F12" s="12">
        <v>190.66065097489499</v>
      </c>
      <c r="G12" s="37">
        <v>222</v>
      </c>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row>
    <row r="13" spans="1:41" ht="18">
      <c r="A13" s="48" t="s">
        <v>0</v>
      </c>
      <c r="B13" s="48" t="s">
        <v>64</v>
      </c>
      <c r="C13" s="48"/>
      <c r="D13" s="12">
        <v>5164</v>
      </c>
      <c r="E13" s="12">
        <v>4212</v>
      </c>
      <c r="F13" s="12">
        <v>3404</v>
      </c>
      <c r="G13" s="37">
        <v>4062</v>
      </c>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row>
    <row r="14" spans="1:41" ht="18">
      <c r="A14" s="48" t="s">
        <v>0</v>
      </c>
      <c r="B14" s="48" t="s">
        <v>65</v>
      </c>
      <c r="C14" s="48"/>
      <c r="D14" s="12">
        <v>0</v>
      </c>
      <c r="E14" s="12">
        <v>0</v>
      </c>
      <c r="F14" s="12">
        <v>769</v>
      </c>
      <c r="G14" s="37">
        <v>830</v>
      </c>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row>
    <row r="15" spans="1:41" s="74" customFormat="1" ht="18">
      <c r="A15" s="75" t="s">
        <v>66</v>
      </c>
      <c r="B15" s="75" t="s">
        <v>0</v>
      </c>
      <c r="C15" s="75"/>
      <c r="D15" s="18">
        <v>69760</v>
      </c>
      <c r="E15" s="18">
        <v>65807</v>
      </c>
      <c r="F15" s="18">
        <v>57427</v>
      </c>
      <c r="G15" s="38">
        <v>59046</v>
      </c>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row>
    <row r="16" spans="1:41" ht="18">
      <c r="A16" s="48" t="s">
        <v>67</v>
      </c>
      <c r="B16" s="48" t="s">
        <v>68</v>
      </c>
      <c r="C16" s="48"/>
      <c r="D16" s="12">
        <v>0</v>
      </c>
      <c r="E16" s="12">
        <v>0</v>
      </c>
      <c r="F16" s="12">
        <v>0</v>
      </c>
      <c r="G16" s="39">
        <v>11</v>
      </c>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row>
    <row r="17" spans="1:41" ht="18">
      <c r="A17" s="68" t="s">
        <v>0</v>
      </c>
      <c r="B17" s="68" t="s">
        <v>69</v>
      </c>
      <c r="C17" s="68"/>
      <c r="D17" s="14">
        <v>16540</v>
      </c>
      <c r="E17" s="14">
        <v>18628</v>
      </c>
      <c r="F17" s="14">
        <v>18896</v>
      </c>
      <c r="G17" s="38">
        <v>21260</v>
      </c>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row>
    <row r="18" spans="1:41" ht="28.15" customHeight="1">
      <c r="A18" s="48" t="s">
        <v>70</v>
      </c>
      <c r="B18" s="191" t="s">
        <v>71</v>
      </c>
      <c r="C18" s="192"/>
      <c r="D18" s="12">
        <v>6741</v>
      </c>
      <c r="E18" s="12">
        <v>10855</v>
      </c>
      <c r="F18" s="12">
        <v>12833</v>
      </c>
      <c r="G18" s="37">
        <v>8737</v>
      </c>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row>
    <row r="19" spans="1:41" ht="18">
      <c r="A19" s="48" t="s">
        <v>0</v>
      </c>
      <c r="B19" s="48" t="s">
        <v>72</v>
      </c>
      <c r="C19" s="48"/>
      <c r="D19" s="35"/>
      <c r="E19" s="12">
        <v>1865.36347</v>
      </c>
      <c r="F19" s="12">
        <v>654.80420200000003</v>
      </c>
      <c r="G19" s="37">
        <v>6091</v>
      </c>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row>
    <row r="20" spans="1:41" ht="28.15" customHeight="1">
      <c r="A20" s="48" t="s">
        <v>0</v>
      </c>
      <c r="B20" s="193" t="s">
        <v>73</v>
      </c>
      <c r="C20" s="194"/>
      <c r="D20" s="12">
        <v>15137</v>
      </c>
      <c r="E20" s="12">
        <v>14432</v>
      </c>
      <c r="F20" s="12">
        <v>12479</v>
      </c>
      <c r="G20" s="37">
        <v>19517</v>
      </c>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row>
    <row r="21" spans="1:41" ht="28.15" customHeight="1">
      <c r="A21" s="48" t="s">
        <v>0</v>
      </c>
      <c r="B21" s="193" t="s">
        <v>74</v>
      </c>
      <c r="C21" s="194"/>
      <c r="D21" s="12">
        <v>35870</v>
      </c>
      <c r="E21" s="12">
        <v>34296</v>
      </c>
      <c r="F21" s="12">
        <v>34509.644719443539</v>
      </c>
      <c r="G21" s="37">
        <v>33111</v>
      </c>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row>
    <row r="22" spans="1:41" ht="28.15" customHeight="1">
      <c r="A22" s="48" t="s">
        <v>0</v>
      </c>
      <c r="B22" s="193" t="s">
        <v>75</v>
      </c>
      <c r="C22" s="194"/>
      <c r="D22" s="12">
        <v>12</v>
      </c>
      <c r="E22" s="12">
        <v>18</v>
      </c>
      <c r="F22" s="12">
        <v>19</v>
      </c>
      <c r="G22" s="37">
        <v>25</v>
      </c>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row>
    <row r="23" spans="1:41" ht="18">
      <c r="A23" s="48" t="s">
        <v>0</v>
      </c>
      <c r="B23" s="48" t="s">
        <v>76</v>
      </c>
      <c r="C23" s="48"/>
      <c r="D23" s="12">
        <v>100</v>
      </c>
      <c r="E23" s="12">
        <v>1015</v>
      </c>
      <c r="F23" s="12">
        <v>1316.8870442899999</v>
      </c>
      <c r="G23" s="37">
        <v>1794</v>
      </c>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row>
    <row r="24" spans="1:41" ht="18">
      <c r="A24" s="48" t="s">
        <v>0</v>
      </c>
      <c r="B24" s="48" t="s">
        <v>77</v>
      </c>
      <c r="C24" s="48"/>
      <c r="D24" s="12">
        <v>588</v>
      </c>
      <c r="E24" s="12">
        <v>921</v>
      </c>
      <c r="F24" s="12">
        <v>2278.1280992459001</v>
      </c>
      <c r="G24" s="37">
        <v>1804</v>
      </c>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row>
    <row r="25" spans="1:41" ht="28.15" customHeight="1">
      <c r="A25" s="48" t="s">
        <v>0</v>
      </c>
      <c r="B25" s="193" t="s">
        <v>78</v>
      </c>
      <c r="C25" s="194"/>
      <c r="D25" s="12">
        <v>82796</v>
      </c>
      <c r="E25" s="12">
        <v>66772</v>
      </c>
      <c r="F25" s="12">
        <v>47346.163586410388</v>
      </c>
      <c r="G25" s="37">
        <v>61035</v>
      </c>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row>
    <row r="26" spans="1:41" ht="18">
      <c r="A26" s="48"/>
      <c r="B26" s="48" t="s">
        <v>275</v>
      </c>
      <c r="C26" s="48"/>
      <c r="D26" s="35"/>
      <c r="E26" s="35"/>
      <c r="F26" s="12">
        <v>3934587</v>
      </c>
      <c r="G26" s="37">
        <v>4024868</v>
      </c>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row>
    <row r="27" spans="1:41" ht="18">
      <c r="A27" s="71" t="s">
        <v>79</v>
      </c>
      <c r="B27" s="71" t="s">
        <v>0</v>
      </c>
      <c r="C27" s="71"/>
      <c r="D27" s="16">
        <v>141243</v>
      </c>
      <c r="E27" s="16">
        <v>130173</v>
      </c>
      <c r="F27" s="16">
        <v>4046024</v>
      </c>
      <c r="G27" s="38">
        <v>4156982</v>
      </c>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row>
    <row r="28" spans="1:41" ht="28.15" customHeight="1">
      <c r="A28" s="48" t="s">
        <v>80</v>
      </c>
      <c r="B28" s="191" t="s">
        <v>171</v>
      </c>
      <c r="C28" s="192"/>
      <c r="D28" s="12">
        <f>+D15+D27</f>
        <v>211003</v>
      </c>
      <c r="E28" s="12">
        <f>+E15+E27</f>
        <v>195980</v>
      </c>
      <c r="F28" s="12">
        <v>4103451</v>
      </c>
      <c r="G28" s="37">
        <v>4216041</v>
      </c>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row>
    <row r="29" spans="1:41" ht="28.15" customHeight="1">
      <c r="A29" s="68" t="s">
        <v>0</v>
      </c>
      <c r="B29" s="189" t="s">
        <v>172</v>
      </c>
      <c r="C29" s="190"/>
      <c r="D29" s="14">
        <v>227543</v>
      </c>
      <c r="E29" s="14">
        <v>214611</v>
      </c>
      <c r="F29" s="14">
        <v>4122347</v>
      </c>
      <c r="G29" s="38">
        <v>4237288</v>
      </c>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row>
    <row r="30" spans="1:41" ht="28.15" customHeight="1">
      <c r="A30" s="48" t="s">
        <v>173</v>
      </c>
      <c r="B30" s="191" t="s">
        <v>81</v>
      </c>
      <c r="C30" s="192"/>
      <c r="D30" s="178" t="s">
        <v>425</v>
      </c>
      <c r="E30" s="178" t="s">
        <v>426</v>
      </c>
      <c r="F30" s="178" t="s">
        <v>427</v>
      </c>
      <c r="G30" s="42" t="s">
        <v>422</v>
      </c>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row>
    <row r="31" spans="1:41" ht="28.15" customHeight="1">
      <c r="A31" s="48" t="s">
        <v>0</v>
      </c>
      <c r="B31" s="193" t="s">
        <v>82</v>
      </c>
      <c r="C31" s="194"/>
      <c r="D31" s="179" t="s">
        <v>428</v>
      </c>
      <c r="E31" s="179" t="s">
        <v>429</v>
      </c>
      <c r="F31" s="179" t="s">
        <v>430</v>
      </c>
      <c r="G31" s="41" t="s">
        <v>423</v>
      </c>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row>
    <row r="32" spans="1:41" ht="28.15" customHeight="1">
      <c r="A32" s="68" t="s">
        <v>0</v>
      </c>
      <c r="B32" s="189" t="s">
        <v>83</v>
      </c>
      <c r="C32" s="190"/>
      <c r="D32" s="180" t="s">
        <v>431</v>
      </c>
      <c r="E32" s="180" t="s">
        <v>432</v>
      </c>
      <c r="F32" s="180" t="s">
        <v>433</v>
      </c>
      <c r="G32" s="40" t="s">
        <v>424</v>
      </c>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row>
    <row r="33" spans="1:41" s="163" customFormat="1" ht="10.5">
      <c r="A33" s="161" t="s">
        <v>337</v>
      </c>
      <c r="B33" s="78"/>
      <c r="C33" s="78"/>
      <c r="D33" s="78"/>
      <c r="E33" s="78"/>
      <c r="F33" s="78"/>
      <c r="G33" s="162"/>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row>
    <row r="34" spans="1:41" s="163" customFormat="1" ht="10.5">
      <c r="A34" s="161" t="s">
        <v>338</v>
      </c>
      <c r="B34" s="78"/>
      <c r="C34" s="78"/>
      <c r="D34" s="78"/>
      <c r="E34" s="78"/>
      <c r="F34" s="78"/>
      <c r="G34" s="162"/>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row>
    <row r="35" spans="1:41" s="163" customFormat="1" ht="10.5">
      <c r="A35" s="161" t="s">
        <v>339</v>
      </c>
      <c r="B35" s="78"/>
      <c r="C35" s="78"/>
      <c r="D35" s="78"/>
      <c r="E35" s="78"/>
      <c r="F35" s="78"/>
      <c r="G35" s="162"/>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row>
    <row r="36" spans="1:41">
      <c r="A36" s="48"/>
      <c r="B36" s="48"/>
      <c r="C36" s="48"/>
      <c r="D36" s="48"/>
      <c r="E36" s="48"/>
      <c r="F36" s="48"/>
      <c r="G36" s="96"/>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row>
    <row r="37" spans="1:41" ht="18">
      <c r="A37" s="65" t="s">
        <v>52</v>
      </c>
      <c r="B37" s="65"/>
      <c r="C37" s="65"/>
      <c r="D37" s="95">
        <v>2021</v>
      </c>
      <c r="E37" s="95">
        <v>2022</v>
      </c>
      <c r="F37" s="95">
        <v>2023</v>
      </c>
      <c r="G37" s="95">
        <v>2024</v>
      </c>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row>
    <row r="38" spans="1:41" ht="18">
      <c r="A38" s="70" t="s">
        <v>53</v>
      </c>
      <c r="B38" s="48"/>
      <c r="C38" s="48"/>
      <c r="D38" s="48"/>
      <c r="E38" s="48"/>
      <c r="F38" s="48"/>
      <c r="G38" s="37"/>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row>
    <row r="39" spans="1:41" ht="18">
      <c r="A39" s="48" t="s">
        <v>277</v>
      </c>
      <c r="B39" s="48"/>
      <c r="C39" s="48"/>
      <c r="D39" s="12">
        <v>241081</v>
      </c>
      <c r="E39" s="12">
        <v>229894</v>
      </c>
      <c r="F39" s="12">
        <v>198754</v>
      </c>
      <c r="G39" s="37">
        <v>201141</v>
      </c>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row>
    <row r="40" spans="1:41" ht="18">
      <c r="A40" s="48" t="s">
        <v>272</v>
      </c>
      <c r="B40" s="48"/>
      <c r="C40" s="48"/>
      <c r="D40" s="12">
        <v>0</v>
      </c>
      <c r="E40" s="12">
        <v>0</v>
      </c>
      <c r="F40" s="12">
        <v>0</v>
      </c>
      <c r="G40" s="37">
        <v>24</v>
      </c>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row>
    <row r="41" spans="1:41" s="53" customFormat="1" ht="18">
      <c r="A41" s="71" t="s">
        <v>54</v>
      </c>
      <c r="B41" s="71"/>
      <c r="C41" s="71"/>
      <c r="D41" s="16">
        <v>241081</v>
      </c>
      <c r="E41" s="16">
        <v>229894</v>
      </c>
      <c r="F41" s="16">
        <v>198754</v>
      </c>
      <c r="G41" s="38">
        <v>201165</v>
      </c>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row>
    <row r="42" spans="1:41" ht="18">
      <c r="A42" s="48" t="s">
        <v>278</v>
      </c>
      <c r="B42" s="48"/>
      <c r="C42" s="48"/>
      <c r="D42" s="12">
        <v>207719</v>
      </c>
      <c r="E42" s="12">
        <v>233923</v>
      </c>
      <c r="F42" s="12">
        <v>237292.97500000001</v>
      </c>
      <c r="G42" s="37">
        <v>245691</v>
      </c>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row>
    <row r="43" spans="1:41" ht="18">
      <c r="A43" s="48" t="s">
        <v>55</v>
      </c>
      <c r="B43" s="48"/>
      <c r="C43" s="48"/>
      <c r="D43" s="12">
        <v>17</v>
      </c>
      <c r="E43" s="12">
        <v>27</v>
      </c>
      <c r="F43" s="12">
        <v>24.952000000000002</v>
      </c>
      <c r="G43" s="37">
        <v>0</v>
      </c>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row>
    <row r="44" spans="1:41" ht="18">
      <c r="A44" s="71" t="s">
        <v>56</v>
      </c>
      <c r="B44" s="71"/>
      <c r="C44" s="71"/>
      <c r="D44" s="16">
        <v>207736</v>
      </c>
      <c r="E44" s="16">
        <v>233950</v>
      </c>
      <c r="F44" s="16">
        <v>237317.927</v>
      </c>
      <c r="G44" s="38">
        <f>SUM(G42:G43)</f>
        <v>245691</v>
      </c>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row>
    <row r="45" spans="1:41" ht="18">
      <c r="A45" s="70" t="s">
        <v>57</v>
      </c>
      <c r="B45" s="70"/>
      <c r="C45" s="70"/>
      <c r="D45" s="15">
        <v>488817</v>
      </c>
      <c r="E45" s="15">
        <v>463844</v>
      </c>
      <c r="F45" s="15">
        <v>436072</v>
      </c>
      <c r="G45" s="37">
        <v>447857</v>
      </c>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row>
    <row r="46" spans="1:41" ht="18">
      <c r="A46" s="71" t="s">
        <v>58</v>
      </c>
      <c r="B46" s="71"/>
      <c r="C46" s="71"/>
      <c r="D46" s="117">
        <v>0.46011309245629461</v>
      </c>
      <c r="E46" s="117">
        <v>0.50169235122779199</v>
      </c>
      <c r="F46" s="117">
        <v>0.5444281893023516</v>
      </c>
      <c r="G46" s="118">
        <v>0.54900000000000004</v>
      </c>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row>
    <row r="47" spans="1:41" ht="18">
      <c r="A47" s="70" t="s">
        <v>167</v>
      </c>
      <c r="B47" s="48"/>
      <c r="C47" s="48"/>
      <c r="D47" s="48"/>
      <c r="E47" s="48"/>
      <c r="F47" s="48"/>
      <c r="G47" s="97"/>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row>
    <row r="48" spans="1:41" ht="18">
      <c r="A48" s="48" t="s">
        <v>168</v>
      </c>
      <c r="B48" s="48"/>
      <c r="C48" s="48"/>
      <c r="D48" s="48">
        <v>1.0736000000000001</v>
      </c>
      <c r="E48" s="48">
        <v>0.93579999999999997</v>
      </c>
      <c r="F48" s="48">
        <v>0.94579999999999997</v>
      </c>
      <c r="G48" s="99">
        <v>1.0798000000000001</v>
      </c>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row>
    <row r="49" spans="1:41" ht="18">
      <c r="A49" s="48" t="s">
        <v>169</v>
      </c>
      <c r="B49" s="48"/>
      <c r="C49" s="48"/>
      <c r="D49" s="48">
        <v>1.15E-2</v>
      </c>
      <c r="E49" s="48">
        <v>1.1599999999999999E-2</v>
      </c>
      <c r="F49" s="48">
        <v>1.1299999999999999E-2</v>
      </c>
      <c r="G49" s="99">
        <v>1.09E-2</v>
      </c>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row>
    <row r="50" spans="1:41" ht="18">
      <c r="A50" s="68" t="s">
        <v>170</v>
      </c>
      <c r="B50" s="68"/>
      <c r="C50" s="68"/>
      <c r="D50" s="68">
        <v>0.36720000000000003</v>
      </c>
      <c r="E50" s="68">
        <v>0.38840000000000002</v>
      </c>
      <c r="F50" s="68">
        <v>0.39939999999999998</v>
      </c>
      <c r="G50" s="116">
        <v>0.4027</v>
      </c>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row>
    <row r="51" spans="1:41" s="163" customFormat="1" ht="10.5">
      <c r="A51" s="161" t="s">
        <v>340</v>
      </c>
      <c r="B51" s="78"/>
      <c r="C51" s="78"/>
      <c r="D51" s="78"/>
      <c r="E51" s="78"/>
      <c r="F51" s="78"/>
      <c r="G51" s="162"/>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4"/>
      <c r="AN51" s="164"/>
      <c r="AO51" s="164"/>
    </row>
    <row r="52" spans="1:41">
      <c r="A52" s="48"/>
      <c r="B52" s="48"/>
      <c r="C52" s="48"/>
      <c r="D52" s="48"/>
      <c r="E52" s="48"/>
      <c r="F52" s="48"/>
      <c r="G52" s="96"/>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row>
    <row r="53" spans="1:41" ht="18">
      <c r="A53" s="65" t="s">
        <v>366</v>
      </c>
      <c r="B53" s="65"/>
      <c r="C53" s="65"/>
      <c r="D53" s="95" t="s">
        <v>365</v>
      </c>
      <c r="E53" s="95" t="s">
        <v>363</v>
      </c>
      <c r="F53" s="95" t="s">
        <v>364</v>
      </c>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row>
    <row r="54" spans="1:41">
      <c r="A54" s="48" t="s">
        <v>360</v>
      </c>
      <c r="B54" s="48"/>
      <c r="C54" s="48"/>
      <c r="D54" s="103">
        <v>0</v>
      </c>
      <c r="E54" s="103">
        <v>0</v>
      </c>
      <c r="F54" s="103">
        <v>0</v>
      </c>
      <c r="G54" s="96"/>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row>
    <row r="55" spans="1:41">
      <c r="A55" s="48" t="s">
        <v>361</v>
      </c>
      <c r="B55" s="48"/>
      <c r="C55" s="48"/>
      <c r="D55" s="103">
        <v>0</v>
      </c>
      <c r="E55" s="103">
        <v>0</v>
      </c>
      <c r="F55" s="103">
        <v>0</v>
      </c>
      <c r="G55" s="96"/>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row>
    <row r="56" spans="1:41">
      <c r="A56" s="68" t="s">
        <v>362</v>
      </c>
      <c r="B56" s="68"/>
      <c r="C56" s="68"/>
      <c r="D56" s="128">
        <v>414.7</v>
      </c>
      <c r="E56" s="128">
        <v>152.6</v>
      </c>
      <c r="F56" s="128">
        <v>243.6</v>
      </c>
      <c r="G56" s="96"/>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row>
    <row r="57" spans="1:41">
      <c r="A57" s="129" t="s">
        <v>17</v>
      </c>
      <c r="B57" s="130"/>
      <c r="C57" s="130"/>
      <c r="D57" s="131">
        <v>414.7</v>
      </c>
      <c r="E57" s="131">
        <v>152.6</v>
      </c>
      <c r="F57" s="131">
        <v>243.6</v>
      </c>
      <c r="G57" s="96"/>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row>
    <row r="58" spans="1:41">
      <c r="A58" s="48" t="s">
        <v>360</v>
      </c>
      <c r="B58" s="48"/>
      <c r="C58" s="48"/>
      <c r="D58" s="132">
        <v>0</v>
      </c>
      <c r="E58" s="132">
        <v>0</v>
      </c>
      <c r="F58" s="132">
        <v>0</v>
      </c>
      <c r="G58" s="96"/>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row>
    <row r="59" spans="1:41">
      <c r="A59" s="48" t="s">
        <v>361</v>
      </c>
      <c r="B59" s="48"/>
      <c r="C59" s="48"/>
      <c r="D59" s="132">
        <v>0</v>
      </c>
      <c r="E59" s="132">
        <v>0</v>
      </c>
      <c r="F59" s="132">
        <v>0</v>
      </c>
      <c r="G59" s="96"/>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row>
    <row r="60" spans="1:41">
      <c r="A60" s="68" t="s">
        <v>362</v>
      </c>
      <c r="B60" s="68"/>
      <c r="C60" s="68"/>
      <c r="D60" s="133">
        <v>1</v>
      </c>
      <c r="E60" s="133">
        <v>1</v>
      </c>
      <c r="F60" s="133">
        <v>1</v>
      </c>
      <c r="G60" s="96"/>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row>
    <row r="61" spans="1:41">
      <c r="A61" s="48"/>
      <c r="B61" s="48"/>
      <c r="C61" s="48"/>
      <c r="D61" s="48"/>
      <c r="E61" s="48"/>
      <c r="F61" s="48"/>
      <c r="G61" s="96"/>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row>
    <row r="62" spans="1:41" ht="18">
      <c r="A62" s="65" t="s">
        <v>367</v>
      </c>
      <c r="B62" s="65"/>
      <c r="C62" s="65"/>
      <c r="D62" s="95" t="s">
        <v>365</v>
      </c>
      <c r="E62" s="95" t="s">
        <v>363</v>
      </c>
      <c r="F62" s="95" t="s">
        <v>364</v>
      </c>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row>
    <row r="63" spans="1:41">
      <c r="A63" s="48" t="s">
        <v>360</v>
      </c>
      <c r="B63" s="48"/>
      <c r="C63" s="48"/>
      <c r="D63" s="132">
        <v>0</v>
      </c>
      <c r="E63" s="132">
        <v>0</v>
      </c>
      <c r="F63" s="132">
        <v>0</v>
      </c>
      <c r="G63" s="96"/>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row>
    <row r="64" spans="1:41">
      <c r="A64" s="48" t="s">
        <v>361</v>
      </c>
      <c r="B64" s="48"/>
      <c r="C64" s="48"/>
      <c r="D64" s="132">
        <v>0</v>
      </c>
      <c r="E64" s="132">
        <v>0</v>
      </c>
      <c r="F64" s="132">
        <v>0</v>
      </c>
      <c r="G64" s="96"/>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row>
    <row r="65" spans="1:41">
      <c r="A65" s="68" t="s">
        <v>362</v>
      </c>
      <c r="B65" s="68"/>
      <c r="C65" s="68"/>
      <c r="D65" s="133">
        <v>1</v>
      </c>
      <c r="E65" s="133">
        <v>1</v>
      </c>
      <c r="F65" s="133">
        <v>1</v>
      </c>
      <c r="G65" s="96"/>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row>
    <row r="66" spans="1:41">
      <c r="A66" s="48"/>
      <c r="B66" s="48"/>
      <c r="C66" s="48"/>
      <c r="D66" s="48"/>
      <c r="E66" s="48"/>
      <c r="F66" s="48"/>
      <c r="G66" s="96"/>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row>
    <row r="67" spans="1:41">
      <c r="A67" s="48"/>
      <c r="B67" s="48"/>
      <c r="C67" s="48"/>
      <c r="D67" s="48"/>
      <c r="E67" s="48"/>
      <c r="F67" s="48"/>
      <c r="G67" s="96"/>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row>
    <row r="68" spans="1:41">
      <c r="A68" s="48"/>
      <c r="B68" s="48"/>
      <c r="C68" s="48"/>
      <c r="D68" s="48"/>
      <c r="E68" s="48"/>
      <c r="F68" s="48"/>
      <c r="G68" s="96"/>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row>
    <row r="69" spans="1:41">
      <c r="A69" s="48"/>
      <c r="B69" s="48"/>
      <c r="C69" s="48"/>
      <c r="D69" s="48"/>
      <c r="E69" s="48"/>
      <c r="F69" s="48"/>
      <c r="G69" s="96"/>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row>
    <row r="70" spans="1:41">
      <c r="A70" s="48"/>
      <c r="B70" s="48"/>
      <c r="C70" s="48"/>
      <c r="D70" s="48"/>
      <c r="E70" s="48"/>
      <c r="F70" s="48"/>
      <c r="G70" s="96"/>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row>
    <row r="71" spans="1:41">
      <c r="A71" s="48"/>
      <c r="B71" s="48"/>
      <c r="C71" s="48"/>
      <c r="D71" s="48"/>
      <c r="E71" s="48"/>
      <c r="F71" s="48"/>
      <c r="G71" s="96"/>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row>
    <row r="72" spans="1:41">
      <c r="A72" s="48"/>
      <c r="B72" s="48"/>
      <c r="C72" s="48"/>
      <c r="D72" s="48"/>
      <c r="E72" s="48"/>
      <c r="F72" s="48"/>
      <c r="G72" s="96"/>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row>
    <row r="73" spans="1:41">
      <c r="A73" s="48"/>
      <c r="B73" s="48"/>
      <c r="C73" s="48"/>
      <c r="D73" s="48"/>
      <c r="E73" s="48"/>
      <c r="F73" s="48"/>
      <c r="G73" s="96"/>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row>
    <row r="74" spans="1:41">
      <c r="A74" s="48"/>
      <c r="B74" s="48"/>
      <c r="C74" s="48"/>
      <c r="D74" s="48"/>
      <c r="E74" s="48"/>
      <c r="F74" s="48"/>
      <c r="G74" s="96"/>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row>
    <row r="75" spans="1:41">
      <c r="A75" s="48"/>
      <c r="B75" s="48"/>
      <c r="C75" s="48"/>
      <c r="D75" s="48"/>
      <c r="E75" s="48"/>
      <c r="F75" s="48"/>
      <c r="G75" s="96"/>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row>
    <row r="76" spans="1:41" ht="18">
      <c r="A76" s="48"/>
      <c r="B76" s="48"/>
      <c r="C76" s="48"/>
      <c r="D76" s="48"/>
      <c r="E76" s="48"/>
      <c r="F76" s="48"/>
      <c r="G76" s="96"/>
      <c r="H76" s="56"/>
    </row>
    <row r="77" spans="1:41" ht="18">
      <c r="A77" s="48"/>
      <c r="B77" s="48"/>
      <c r="C77" s="48"/>
      <c r="D77" s="48"/>
      <c r="E77" s="48"/>
      <c r="F77" s="48"/>
      <c r="G77" s="96"/>
      <c r="H77" s="56"/>
    </row>
    <row r="78" spans="1:41" ht="18">
      <c r="A78" s="48"/>
      <c r="B78" s="48"/>
      <c r="C78" s="48"/>
      <c r="D78" s="48"/>
      <c r="E78" s="48"/>
      <c r="F78" s="48"/>
      <c r="G78" s="96"/>
      <c r="H78" s="56"/>
    </row>
    <row r="79" spans="1:41" ht="18">
      <c r="A79" s="56"/>
      <c r="B79" s="56"/>
      <c r="C79" s="56"/>
      <c r="D79" s="56"/>
      <c r="E79" s="56"/>
      <c r="F79" s="56"/>
      <c r="G79" s="94"/>
      <c r="H79" s="56"/>
    </row>
    <row r="80" spans="1:41" ht="18">
      <c r="A80" s="56"/>
      <c r="B80" s="56"/>
      <c r="C80" s="56"/>
      <c r="D80" s="56"/>
      <c r="E80" s="56"/>
      <c r="F80" s="56"/>
      <c r="G80" s="94"/>
      <c r="H80" s="56"/>
    </row>
    <row r="81" spans="1:8" ht="18">
      <c r="A81" s="56"/>
      <c r="B81" s="56"/>
      <c r="C81" s="56"/>
      <c r="D81" s="56"/>
      <c r="E81" s="56"/>
      <c r="F81" s="56"/>
      <c r="G81" s="94"/>
      <c r="H81" s="56"/>
    </row>
    <row r="82" spans="1:8" ht="18">
      <c r="A82" s="56"/>
      <c r="B82" s="56"/>
      <c r="C82" s="56"/>
      <c r="D82" s="56"/>
      <c r="E82" s="56"/>
      <c r="F82" s="56"/>
      <c r="G82" s="94"/>
      <c r="H82" s="56"/>
    </row>
    <row r="83" spans="1:8" ht="18">
      <c r="A83" s="56"/>
      <c r="B83" s="56"/>
      <c r="C83" s="56"/>
      <c r="D83" s="56"/>
      <c r="E83" s="56"/>
      <c r="F83" s="56"/>
      <c r="G83" s="94"/>
      <c r="H83" s="56"/>
    </row>
    <row r="84" spans="1:8" ht="18">
      <c r="A84" s="56"/>
      <c r="B84" s="56"/>
      <c r="C84" s="56"/>
      <c r="D84" s="56"/>
      <c r="E84" s="56"/>
      <c r="F84" s="56"/>
      <c r="G84" s="94"/>
      <c r="H84" s="56"/>
    </row>
    <row r="85" spans="1:8" ht="18">
      <c r="A85" s="56"/>
      <c r="B85" s="56"/>
      <c r="C85" s="56"/>
      <c r="D85" s="56"/>
      <c r="E85" s="56"/>
      <c r="F85" s="56"/>
      <c r="G85" s="94"/>
      <c r="H85" s="56"/>
    </row>
    <row r="86" spans="1:8" ht="18">
      <c r="A86" s="56"/>
      <c r="B86" s="56"/>
      <c r="C86" s="56"/>
      <c r="D86" s="56"/>
      <c r="E86" s="56"/>
      <c r="F86" s="56"/>
      <c r="G86" s="94"/>
      <c r="H86" s="56"/>
    </row>
    <row r="87" spans="1:8" ht="18">
      <c r="A87" s="56"/>
      <c r="B87" s="56"/>
      <c r="C87" s="56"/>
      <c r="D87" s="56"/>
      <c r="E87" s="56"/>
      <c r="F87" s="56"/>
      <c r="G87" s="94"/>
      <c r="H87" s="56"/>
    </row>
    <row r="88" spans="1:8" ht="18">
      <c r="A88" s="56"/>
      <c r="B88" s="56"/>
      <c r="C88" s="56"/>
      <c r="D88" s="56"/>
      <c r="E88" s="56"/>
      <c r="F88" s="56"/>
      <c r="G88" s="94"/>
      <c r="H88" s="56"/>
    </row>
    <row r="89" spans="1:8" ht="18">
      <c r="A89" s="56"/>
      <c r="B89" s="56"/>
      <c r="C89" s="56"/>
      <c r="D89" s="56"/>
      <c r="E89" s="56"/>
      <c r="F89" s="56"/>
      <c r="G89" s="94"/>
      <c r="H89" s="56"/>
    </row>
    <row r="90" spans="1:8" ht="18">
      <c r="A90" s="56"/>
      <c r="B90" s="56"/>
      <c r="C90" s="56"/>
      <c r="D90" s="56"/>
      <c r="E90" s="56"/>
      <c r="F90" s="56"/>
      <c r="G90" s="94"/>
      <c r="H90" s="56"/>
    </row>
    <row r="91" spans="1:8" ht="18">
      <c r="A91" s="56"/>
      <c r="B91" s="56"/>
      <c r="C91" s="56"/>
      <c r="D91" s="56"/>
      <c r="E91" s="56"/>
      <c r="F91" s="56"/>
      <c r="G91" s="94"/>
      <c r="H91" s="56"/>
    </row>
    <row r="92" spans="1:8" ht="18">
      <c r="A92" s="56"/>
      <c r="B92" s="56"/>
      <c r="C92" s="56"/>
      <c r="D92" s="56"/>
      <c r="E92" s="56"/>
      <c r="F92" s="56"/>
      <c r="G92" s="94"/>
      <c r="H92" s="56"/>
    </row>
    <row r="93" spans="1:8" ht="18">
      <c r="A93" s="56"/>
      <c r="B93" s="56"/>
      <c r="C93" s="56"/>
      <c r="D93" s="56"/>
      <c r="E93" s="56"/>
      <c r="F93" s="56"/>
      <c r="G93" s="94"/>
      <c r="H93" s="56"/>
    </row>
    <row r="94" spans="1:8" ht="18">
      <c r="A94" s="56"/>
      <c r="B94" s="56"/>
      <c r="C94" s="56"/>
      <c r="D94" s="56"/>
      <c r="E94" s="56"/>
      <c r="F94" s="56"/>
      <c r="G94" s="94"/>
      <c r="H94" s="56"/>
    </row>
    <row r="95" spans="1:8" ht="18">
      <c r="A95" s="56"/>
      <c r="B95" s="56"/>
      <c r="C95" s="56"/>
      <c r="D95" s="56"/>
      <c r="E95" s="56"/>
      <c r="F95" s="56"/>
      <c r="G95" s="94"/>
      <c r="H95" s="56"/>
    </row>
    <row r="96" spans="1:8" ht="18">
      <c r="A96" s="56"/>
      <c r="B96" s="56"/>
      <c r="C96" s="56"/>
      <c r="D96" s="56"/>
      <c r="E96" s="56"/>
      <c r="F96" s="56"/>
      <c r="G96" s="94"/>
      <c r="H96" s="56"/>
    </row>
    <row r="97" spans="1:8" ht="18">
      <c r="A97" s="56"/>
      <c r="B97" s="56"/>
      <c r="C97" s="56"/>
      <c r="D97" s="56"/>
      <c r="E97" s="56"/>
      <c r="F97" s="56"/>
      <c r="G97" s="94"/>
      <c r="H97" s="56"/>
    </row>
    <row r="98" spans="1:8" ht="18">
      <c r="A98" s="56"/>
      <c r="B98" s="56"/>
      <c r="C98" s="56"/>
      <c r="D98" s="56"/>
      <c r="E98" s="56"/>
      <c r="F98" s="56"/>
      <c r="G98" s="94"/>
      <c r="H98" s="56"/>
    </row>
    <row r="99" spans="1:8" ht="18">
      <c r="A99" s="56"/>
      <c r="B99" s="56"/>
      <c r="C99" s="56"/>
      <c r="D99" s="56"/>
      <c r="E99" s="56"/>
      <c r="F99" s="56"/>
      <c r="G99" s="94"/>
      <c r="H99" s="56"/>
    </row>
    <row r="100" spans="1:8" ht="18">
      <c r="A100" s="56"/>
      <c r="B100" s="56"/>
      <c r="C100" s="56"/>
      <c r="D100" s="56"/>
      <c r="E100" s="56"/>
      <c r="F100" s="56"/>
      <c r="G100" s="94"/>
      <c r="H100" s="56"/>
    </row>
    <row r="101" spans="1:8" ht="18">
      <c r="A101" s="56"/>
      <c r="B101" s="56"/>
      <c r="C101" s="56"/>
      <c r="D101" s="56"/>
      <c r="E101" s="56"/>
      <c r="F101" s="56"/>
      <c r="G101" s="94"/>
      <c r="H101" s="56"/>
    </row>
    <row r="102" spans="1:8" ht="18">
      <c r="A102" s="56"/>
      <c r="B102" s="56"/>
      <c r="C102" s="56"/>
      <c r="D102" s="56"/>
      <c r="E102" s="56"/>
      <c r="F102" s="56"/>
      <c r="G102" s="94"/>
      <c r="H102" s="56"/>
    </row>
    <row r="103" spans="1:8" ht="18">
      <c r="A103" s="56"/>
      <c r="B103" s="56"/>
      <c r="C103" s="56"/>
      <c r="D103" s="56"/>
      <c r="E103" s="56"/>
      <c r="F103" s="56"/>
      <c r="G103" s="94"/>
      <c r="H103" s="56"/>
    </row>
    <row r="104" spans="1:8" ht="18">
      <c r="A104" s="56"/>
      <c r="B104" s="56"/>
      <c r="C104" s="56"/>
      <c r="D104" s="56"/>
      <c r="E104" s="56"/>
      <c r="F104" s="56"/>
      <c r="G104" s="94"/>
      <c r="H104" s="56"/>
    </row>
    <row r="105" spans="1:8" ht="18">
      <c r="A105" s="56"/>
      <c r="B105" s="56"/>
      <c r="C105" s="56"/>
      <c r="D105" s="56"/>
      <c r="E105" s="56"/>
      <c r="F105" s="56"/>
      <c r="G105" s="94"/>
      <c r="H105" s="56"/>
    </row>
    <row r="106" spans="1:8" ht="18">
      <c r="A106" s="56"/>
      <c r="B106" s="56"/>
      <c r="C106" s="56"/>
      <c r="D106" s="56"/>
      <c r="E106" s="56"/>
      <c r="F106" s="56"/>
      <c r="G106" s="94"/>
      <c r="H106" s="56"/>
    </row>
    <row r="107" spans="1:8" ht="18">
      <c r="A107" s="56"/>
      <c r="B107" s="56"/>
      <c r="C107" s="56"/>
      <c r="D107" s="56"/>
      <c r="E107" s="56"/>
      <c r="F107" s="56"/>
      <c r="G107" s="94"/>
      <c r="H107" s="56"/>
    </row>
    <row r="108" spans="1:8" ht="18">
      <c r="A108" s="56"/>
      <c r="B108" s="56"/>
      <c r="C108" s="56"/>
      <c r="D108" s="56"/>
      <c r="E108" s="56"/>
      <c r="F108" s="56"/>
      <c r="G108" s="94"/>
      <c r="H108" s="56"/>
    </row>
    <row r="109" spans="1:8" ht="18">
      <c r="A109" s="56"/>
      <c r="B109" s="56"/>
      <c r="C109" s="56"/>
      <c r="D109" s="56"/>
      <c r="E109" s="56"/>
      <c r="F109" s="56"/>
      <c r="G109" s="94"/>
      <c r="H109" s="56"/>
    </row>
    <row r="110" spans="1:8" ht="18">
      <c r="A110" s="56"/>
      <c r="B110" s="56"/>
      <c r="C110" s="56"/>
      <c r="D110" s="56"/>
      <c r="E110" s="56"/>
      <c r="F110" s="56"/>
      <c r="G110" s="94"/>
      <c r="H110" s="56"/>
    </row>
    <row r="111" spans="1:8" ht="18">
      <c r="A111" s="56"/>
      <c r="B111" s="56"/>
      <c r="C111" s="56"/>
      <c r="D111" s="56"/>
      <c r="E111" s="56"/>
      <c r="F111" s="56"/>
      <c r="G111" s="94"/>
      <c r="H111" s="56"/>
    </row>
    <row r="112" spans="1:8" ht="18">
      <c r="A112" s="56"/>
      <c r="B112" s="56"/>
      <c r="C112" s="56"/>
      <c r="D112" s="56"/>
      <c r="E112" s="56"/>
      <c r="F112" s="56"/>
      <c r="G112" s="94"/>
      <c r="H112" s="56"/>
    </row>
    <row r="113" spans="1:8" ht="18">
      <c r="A113" s="56"/>
      <c r="B113" s="56"/>
      <c r="C113" s="56"/>
      <c r="D113" s="56"/>
      <c r="E113" s="56"/>
      <c r="F113" s="56"/>
      <c r="G113" s="94"/>
      <c r="H113" s="56"/>
    </row>
    <row r="114" spans="1:8" ht="18">
      <c r="A114" s="56"/>
      <c r="B114" s="56"/>
      <c r="C114" s="56"/>
      <c r="D114" s="56"/>
      <c r="E114" s="56"/>
      <c r="F114" s="56"/>
      <c r="G114" s="94"/>
      <c r="H114" s="56"/>
    </row>
    <row r="115" spans="1:8" ht="18">
      <c r="A115" s="56"/>
      <c r="B115" s="56"/>
      <c r="C115" s="56"/>
      <c r="D115" s="56"/>
      <c r="E115" s="56"/>
      <c r="F115" s="56"/>
      <c r="G115" s="94"/>
      <c r="H115" s="56"/>
    </row>
    <row r="116" spans="1:8" ht="18">
      <c r="A116" s="56"/>
      <c r="B116" s="56"/>
      <c r="C116" s="56"/>
      <c r="D116" s="56"/>
      <c r="E116" s="56"/>
      <c r="F116" s="56"/>
      <c r="G116" s="94"/>
      <c r="H116" s="56"/>
    </row>
    <row r="117" spans="1:8" ht="18">
      <c r="A117" s="56"/>
      <c r="B117" s="56"/>
      <c r="C117" s="56"/>
      <c r="D117" s="56"/>
      <c r="E117" s="56"/>
      <c r="F117" s="56"/>
      <c r="G117" s="94"/>
      <c r="H117" s="56"/>
    </row>
    <row r="118" spans="1:8" ht="18">
      <c r="A118" s="56"/>
      <c r="B118" s="56"/>
      <c r="C118" s="56"/>
      <c r="D118" s="56"/>
      <c r="E118" s="56"/>
      <c r="F118" s="56"/>
      <c r="G118" s="94"/>
      <c r="H118" s="56"/>
    </row>
    <row r="119" spans="1:8" ht="18">
      <c r="A119" s="56"/>
      <c r="B119" s="56"/>
      <c r="C119" s="56"/>
      <c r="D119" s="56"/>
      <c r="E119" s="56"/>
      <c r="F119" s="56"/>
      <c r="G119" s="94"/>
      <c r="H119" s="56"/>
    </row>
    <row r="120" spans="1:8" ht="18">
      <c r="A120" s="56"/>
      <c r="B120" s="56"/>
      <c r="C120" s="56"/>
      <c r="D120" s="56"/>
      <c r="E120" s="56"/>
      <c r="F120" s="56"/>
      <c r="G120" s="94"/>
      <c r="H120" s="56"/>
    </row>
    <row r="121" spans="1:8" ht="18">
      <c r="A121" s="56"/>
      <c r="B121" s="56"/>
      <c r="C121" s="56"/>
      <c r="D121" s="56"/>
      <c r="E121" s="56"/>
      <c r="F121" s="56"/>
      <c r="G121" s="94"/>
      <c r="H121" s="56"/>
    </row>
    <row r="122" spans="1:8" ht="18">
      <c r="A122" s="56"/>
      <c r="B122" s="56"/>
      <c r="C122" s="56"/>
      <c r="D122" s="56"/>
      <c r="E122" s="56"/>
      <c r="F122" s="56"/>
      <c r="G122" s="94"/>
      <c r="H122" s="56"/>
    </row>
    <row r="123" spans="1:8" ht="18">
      <c r="A123" s="56"/>
      <c r="B123" s="56"/>
      <c r="C123" s="56"/>
      <c r="D123" s="56"/>
      <c r="E123" s="56"/>
      <c r="F123" s="56"/>
      <c r="G123" s="94"/>
      <c r="H123" s="56"/>
    </row>
    <row r="124" spans="1:8" ht="18">
      <c r="A124" s="56"/>
      <c r="B124" s="56"/>
      <c r="C124" s="56"/>
      <c r="D124" s="56"/>
      <c r="E124" s="56"/>
      <c r="F124" s="56"/>
      <c r="G124" s="94"/>
      <c r="H124" s="56"/>
    </row>
    <row r="125" spans="1:8" ht="18">
      <c r="A125" s="56"/>
      <c r="B125" s="56"/>
      <c r="C125" s="56"/>
      <c r="D125" s="56"/>
      <c r="E125" s="56"/>
      <c r="F125" s="56"/>
      <c r="G125" s="94"/>
      <c r="H125" s="56"/>
    </row>
    <row r="126" spans="1:8" ht="18">
      <c r="A126" s="56"/>
      <c r="B126" s="56"/>
      <c r="C126" s="56"/>
      <c r="D126" s="56"/>
      <c r="E126" s="56"/>
      <c r="F126" s="56"/>
      <c r="G126" s="94"/>
      <c r="H126" s="56"/>
    </row>
    <row r="127" spans="1:8" ht="18">
      <c r="A127" s="56"/>
      <c r="B127" s="56"/>
      <c r="C127" s="56"/>
      <c r="D127" s="56"/>
      <c r="E127" s="56"/>
      <c r="F127" s="56"/>
      <c r="G127" s="94"/>
      <c r="H127" s="56"/>
    </row>
    <row r="128" spans="1:8" ht="18">
      <c r="A128" s="56"/>
      <c r="B128" s="56"/>
      <c r="C128" s="56"/>
      <c r="D128" s="56"/>
      <c r="E128" s="56"/>
      <c r="F128" s="56"/>
      <c r="G128" s="94"/>
      <c r="H128" s="56"/>
    </row>
    <row r="129" spans="1:8" ht="18">
      <c r="A129" s="56"/>
      <c r="B129" s="56"/>
      <c r="C129" s="56"/>
      <c r="D129" s="56"/>
      <c r="E129" s="56"/>
      <c r="F129" s="56"/>
      <c r="G129" s="94"/>
      <c r="H129" s="56"/>
    </row>
    <row r="130" spans="1:8" ht="18">
      <c r="A130" s="56"/>
      <c r="B130" s="56"/>
      <c r="C130" s="56"/>
      <c r="D130" s="56"/>
      <c r="E130" s="56"/>
      <c r="F130" s="56"/>
      <c r="G130" s="94"/>
      <c r="H130" s="56"/>
    </row>
    <row r="131" spans="1:8" ht="18">
      <c r="A131" s="56"/>
      <c r="B131" s="56"/>
      <c r="C131" s="56"/>
      <c r="D131" s="56"/>
      <c r="E131" s="56"/>
      <c r="F131" s="56"/>
      <c r="G131" s="94"/>
      <c r="H131" s="56"/>
    </row>
  </sheetData>
  <mergeCells count="10">
    <mergeCell ref="B29:C29"/>
    <mergeCell ref="B30:C30"/>
    <mergeCell ref="B31:C31"/>
    <mergeCell ref="B32:C32"/>
    <mergeCell ref="B18:C18"/>
    <mergeCell ref="B20:C20"/>
    <mergeCell ref="B21:C21"/>
    <mergeCell ref="B22:C22"/>
    <mergeCell ref="B25:C25"/>
    <mergeCell ref="B28:C2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09760-E327-4C47-AB67-4578FD6A6C23}">
  <dimension ref="A1:AO89"/>
  <sheetViews>
    <sheetView workbookViewId="0">
      <selection activeCell="A2" sqref="A2"/>
    </sheetView>
  </sheetViews>
  <sheetFormatPr defaultRowHeight="14.5"/>
  <cols>
    <col min="1" max="1" width="73.81640625" customWidth="1" collapsed="1"/>
    <col min="2" max="6" width="16.7265625" customWidth="1"/>
    <col min="7" max="7" width="16.7265625" style="98" customWidth="1"/>
    <col min="8" max="8" width="16.7265625" customWidth="1"/>
  </cols>
  <sheetData>
    <row r="1" spans="1:41" ht="61.5" customHeight="1">
      <c r="B1" s="56"/>
      <c r="C1" s="56"/>
      <c r="D1" s="56"/>
      <c r="E1" s="56"/>
      <c r="F1" s="56"/>
      <c r="G1" s="94"/>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row>
    <row r="2" spans="1:41" ht="25.5" customHeight="1">
      <c r="A2" s="56" t="s">
        <v>166</v>
      </c>
      <c r="B2" s="56"/>
      <c r="C2" s="56"/>
      <c r="D2" s="56"/>
      <c r="E2" s="56"/>
      <c r="F2" s="56"/>
      <c r="G2" s="94"/>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row>
    <row r="3" spans="1:41">
      <c r="A3" s="57" t="s">
        <v>342</v>
      </c>
      <c r="B3" s="113">
        <v>2019</v>
      </c>
      <c r="C3" s="113">
        <v>2020</v>
      </c>
      <c r="D3" s="113" t="s">
        <v>2</v>
      </c>
      <c r="E3" s="113" t="s">
        <v>3</v>
      </c>
      <c r="F3" s="113" t="s">
        <v>4</v>
      </c>
      <c r="G3" s="95">
        <v>2024</v>
      </c>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row>
    <row r="4" spans="1:41" ht="18">
      <c r="A4" s="64" t="s">
        <v>341</v>
      </c>
      <c r="B4" s="56"/>
      <c r="C4" s="56"/>
      <c r="D4" s="56"/>
      <c r="E4" s="56"/>
      <c r="F4" s="56"/>
      <c r="G4" s="102" t="s">
        <v>348</v>
      </c>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row>
    <row r="5" spans="1:41" ht="18">
      <c r="A5" s="64" t="s">
        <v>343</v>
      </c>
      <c r="B5" s="56"/>
      <c r="C5" s="56"/>
      <c r="D5" s="56"/>
      <c r="E5" s="56"/>
      <c r="F5" s="56"/>
      <c r="G5" s="102" t="s">
        <v>346</v>
      </c>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row>
    <row r="6" spans="1:41" ht="18">
      <c r="A6" s="64" t="s">
        <v>344</v>
      </c>
      <c r="B6" s="56"/>
      <c r="C6" s="56"/>
      <c r="D6" s="56"/>
      <c r="E6" s="56"/>
      <c r="F6" s="56"/>
      <c r="G6" s="102" t="s">
        <v>347</v>
      </c>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row>
    <row r="7" spans="1:41" ht="18">
      <c r="A7" s="67" t="s">
        <v>345</v>
      </c>
      <c r="B7" s="120"/>
      <c r="C7" s="120"/>
      <c r="D7" s="120"/>
      <c r="E7" s="120"/>
      <c r="F7" s="120"/>
      <c r="G7" s="121" t="s">
        <v>349</v>
      </c>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row>
    <row r="8" spans="1:41" ht="18">
      <c r="A8" s="161" t="s">
        <v>350</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row>
    <row r="9" spans="1:41" ht="18">
      <c r="A9" s="56"/>
      <c r="B9" s="56"/>
      <c r="C9" s="56"/>
      <c r="D9" s="56"/>
      <c r="E9" s="56"/>
      <c r="F9" s="56"/>
      <c r="G9" s="94"/>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row>
    <row r="10" spans="1:41">
      <c r="A10" s="57" t="s">
        <v>38</v>
      </c>
      <c r="B10" s="113">
        <v>2019</v>
      </c>
      <c r="C10" s="113">
        <v>2020</v>
      </c>
      <c r="D10" s="113" t="s">
        <v>2</v>
      </c>
      <c r="E10" s="113" t="s">
        <v>3</v>
      </c>
      <c r="F10" s="113" t="s">
        <v>4</v>
      </c>
      <c r="G10" s="95">
        <v>2024</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row>
    <row r="11" spans="1:41" ht="18" customHeight="1">
      <c r="A11" s="64" t="s">
        <v>39</v>
      </c>
      <c r="B11" s="64">
        <v>13</v>
      </c>
      <c r="C11" s="64">
        <v>19</v>
      </c>
      <c r="D11" s="64">
        <v>29</v>
      </c>
      <c r="E11" s="64">
        <v>157</v>
      </c>
      <c r="F11" s="64">
        <v>5</v>
      </c>
      <c r="G11" s="102">
        <v>18</v>
      </c>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row>
    <row r="12" spans="1:41" ht="18">
      <c r="A12" s="64" t="s">
        <v>40</v>
      </c>
      <c r="B12" s="64">
        <v>2</v>
      </c>
      <c r="C12" s="64">
        <v>2</v>
      </c>
      <c r="D12" s="64">
        <v>22</v>
      </c>
      <c r="E12" s="64">
        <v>12</v>
      </c>
      <c r="F12" s="64">
        <v>34</v>
      </c>
      <c r="G12" s="102">
        <v>66</v>
      </c>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row>
    <row r="13" spans="1:41" ht="18">
      <c r="A13" s="64" t="s">
        <v>41</v>
      </c>
      <c r="B13" s="64"/>
      <c r="C13" s="64"/>
      <c r="D13" s="64">
        <v>0</v>
      </c>
      <c r="E13" s="64">
        <v>10</v>
      </c>
      <c r="F13" s="64">
        <v>74</v>
      </c>
      <c r="G13" s="102">
        <v>2</v>
      </c>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row>
    <row r="14" spans="1:41" ht="18">
      <c r="A14" s="64" t="s">
        <v>42</v>
      </c>
      <c r="B14" s="64"/>
      <c r="C14" s="64"/>
      <c r="D14" s="64">
        <v>0</v>
      </c>
      <c r="E14" s="64">
        <v>0</v>
      </c>
      <c r="F14" s="64">
        <v>1</v>
      </c>
      <c r="G14" s="102">
        <v>0</v>
      </c>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row>
    <row r="15" spans="1:41" ht="18">
      <c r="A15" s="64" t="s">
        <v>43</v>
      </c>
      <c r="B15" s="64"/>
      <c r="C15" s="64"/>
      <c r="D15" s="64">
        <v>0</v>
      </c>
      <c r="E15" s="64">
        <v>0</v>
      </c>
      <c r="F15" s="64">
        <v>0</v>
      </c>
      <c r="G15" s="102">
        <v>0</v>
      </c>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row>
    <row r="16" spans="1:41" ht="18">
      <c r="A16" s="67" t="s">
        <v>44</v>
      </c>
      <c r="B16" s="67"/>
      <c r="C16" s="67"/>
      <c r="D16" s="67">
        <v>0</v>
      </c>
      <c r="E16" s="67">
        <v>0</v>
      </c>
      <c r="F16" s="67">
        <v>0</v>
      </c>
      <c r="G16" s="102">
        <v>0</v>
      </c>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row>
    <row r="17" spans="1:41" ht="18">
      <c r="A17" s="56"/>
      <c r="B17" s="56"/>
      <c r="C17" s="56"/>
      <c r="D17" s="56"/>
      <c r="E17" s="56"/>
      <c r="F17" s="56"/>
      <c r="G17" s="94"/>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row>
    <row r="18" spans="1:41" ht="18">
      <c r="A18" s="65" t="s">
        <v>199</v>
      </c>
      <c r="B18" s="95">
        <v>2019</v>
      </c>
      <c r="C18" s="95">
        <v>2020</v>
      </c>
      <c r="D18" s="95" t="s">
        <v>2</v>
      </c>
      <c r="E18" s="95" t="s">
        <v>3</v>
      </c>
      <c r="F18" s="95" t="s">
        <v>4</v>
      </c>
      <c r="G18" s="95">
        <v>2024</v>
      </c>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row>
    <row r="19" spans="1:41" ht="18">
      <c r="A19" s="48" t="s">
        <v>206</v>
      </c>
      <c r="B19" s="49">
        <v>24</v>
      </c>
      <c r="C19" s="49">
        <v>35</v>
      </c>
      <c r="D19" s="28">
        <v>35</v>
      </c>
      <c r="E19" s="28">
        <v>35</v>
      </c>
      <c r="F19" s="28">
        <v>40</v>
      </c>
      <c r="G19" s="102">
        <v>37</v>
      </c>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row>
    <row r="20" spans="1:41" ht="18">
      <c r="A20" s="48" t="s">
        <v>207</v>
      </c>
      <c r="B20" s="49">
        <v>119</v>
      </c>
      <c r="C20" s="49">
        <v>68</v>
      </c>
      <c r="D20" s="28">
        <v>103</v>
      </c>
      <c r="E20" s="28">
        <v>72</v>
      </c>
      <c r="F20" s="28">
        <v>90</v>
      </c>
      <c r="G20" s="47">
        <v>60</v>
      </c>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row>
    <row r="21" spans="1:41" ht="18">
      <c r="A21" s="48" t="s">
        <v>208</v>
      </c>
      <c r="B21" s="49"/>
      <c r="C21" s="49"/>
      <c r="D21" s="123" t="s">
        <v>210</v>
      </c>
      <c r="E21" s="123" t="s">
        <v>210</v>
      </c>
      <c r="F21" s="123">
        <v>300</v>
      </c>
      <c r="G21" s="47">
        <v>331</v>
      </c>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row>
    <row r="22" spans="1:41" ht="18">
      <c r="A22" s="48" t="s">
        <v>209</v>
      </c>
      <c r="B22" s="49"/>
      <c r="C22" s="49"/>
      <c r="D22" s="123" t="s">
        <v>210</v>
      </c>
      <c r="E22" s="123" t="s">
        <v>210</v>
      </c>
      <c r="F22" s="123">
        <v>70</v>
      </c>
      <c r="G22" s="47">
        <v>80</v>
      </c>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row>
    <row r="23" spans="1:41" ht="18">
      <c r="A23" s="48" t="s">
        <v>48</v>
      </c>
      <c r="B23" s="49"/>
      <c r="C23" s="49"/>
      <c r="D23" s="28">
        <v>0.08</v>
      </c>
      <c r="E23" s="28">
        <v>0.63</v>
      </c>
      <c r="F23" s="28">
        <v>0.17599999999999999</v>
      </c>
      <c r="G23" s="43" t="s">
        <v>154</v>
      </c>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row>
    <row r="24" spans="1:41" ht="18">
      <c r="A24" s="48" t="s">
        <v>49</v>
      </c>
      <c r="B24" s="49"/>
      <c r="C24" s="49"/>
      <c r="D24" s="28">
        <v>3.11</v>
      </c>
      <c r="E24" s="28">
        <v>3.36</v>
      </c>
      <c r="F24" s="28">
        <v>2.9750000000000001</v>
      </c>
      <c r="G24" s="43" t="s">
        <v>154</v>
      </c>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row>
    <row r="25" spans="1:41" ht="18">
      <c r="A25" s="48" t="s">
        <v>50</v>
      </c>
      <c r="B25" s="49"/>
      <c r="C25" s="49"/>
      <c r="D25" s="28">
        <v>0</v>
      </c>
      <c r="E25" s="28">
        <v>0</v>
      </c>
      <c r="F25" s="28">
        <v>36.115000000000002</v>
      </c>
      <c r="G25" s="43" t="s">
        <v>154</v>
      </c>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row>
    <row r="26" spans="1:41" ht="18">
      <c r="A26" s="68" t="s">
        <v>51</v>
      </c>
      <c r="B26" s="83"/>
      <c r="C26" s="83"/>
      <c r="D26" s="29">
        <v>0</v>
      </c>
      <c r="E26" s="29">
        <v>0</v>
      </c>
      <c r="F26" s="29">
        <v>21.56</v>
      </c>
      <c r="G26" s="122" t="s">
        <v>154</v>
      </c>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row>
    <row r="27" spans="1:41" ht="18">
      <c r="A27" s="48" t="s">
        <v>274</v>
      </c>
      <c r="B27" s="49"/>
      <c r="C27" s="49"/>
      <c r="D27" s="50"/>
      <c r="E27" s="50"/>
      <c r="F27" s="50"/>
      <c r="G27" s="50"/>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row>
    <row r="28" spans="1:41">
      <c r="A28" s="48"/>
      <c r="B28" s="48"/>
      <c r="C28" s="48"/>
      <c r="D28" s="48"/>
      <c r="E28" s="48"/>
      <c r="F28" s="48"/>
      <c r="G28" s="96"/>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row>
    <row r="29" spans="1:41" ht="43.9" customHeight="1">
      <c r="A29" s="56" t="s">
        <v>270</v>
      </c>
      <c r="B29" s="197" t="s">
        <v>262</v>
      </c>
      <c r="C29" s="198"/>
      <c r="D29" s="91"/>
      <c r="E29" s="56"/>
      <c r="F29" s="56"/>
      <c r="G29" s="56"/>
      <c r="H29" s="56"/>
      <c r="I29" s="56"/>
      <c r="J29" s="56"/>
      <c r="K29" s="56"/>
      <c r="L29" s="56"/>
      <c r="M29" s="56"/>
      <c r="N29" s="56"/>
      <c r="O29" s="56"/>
      <c r="P29" s="56"/>
      <c r="Q29" s="56"/>
      <c r="R29" s="56"/>
      <c r="S29" s="56"/>
      <c r="T29" s="56"/>
      <c r="U29" s="56"/>
      <c r="V29" s="56"/>
      <c r="W29" s="56"/>
      <c r="X29" s="56"/>
      <c r="Y29" s="56"/>
      <c r="Z29" s="56"/>
    </row>
    <row r="30" spans="1:41" ht="18">
      <c r="A30" s="86"/>
      <c r="B30" s="87"/>
      <c r="C30" s="88"/>
      <c r="D30" s="88"/>
      <c r="E30" s="88"/>
      <c r="F30" s="56"/>
      <c r="G30" s="56"/>
      <c r="H30" s="56"/>
      <c r="I30" s="56"/>
      <c r="J30" s="56"/>
      <c r="K30" s="56"/>
      <c r="L30" s="56"/>
      <c r="M30" s="56"/>
      <c r="N30" s="56"/>
      <c r="O30" s="56"/>
      <c r="P30" s="56"/>
      <c r="Q30" s="56"/>
      <c r="R30" s="56"/>
      <c r="S30" s="56"/>
      <c r="T30" s="56"/>
      <c r="U30" s="56"/>
      <c r="V30" s="56"/>
      <c r="W30" s="56"/>
      <c r="X30" s="56"/>
      <c r="Y30" s="56"/>
      <c r="Z30" s="56"/>
    </row>
    <row r="31" spans="1:41" ht="18">
      <c r="A31" s="89"/>
      <c r="B31" s="90"/>
      <c r="C31" s="84" t="s">
        <v>259</v>
      </c>
      <c r="D31" s="84" t="s">
        <v>260</v>
      </c>
      <c r="E31" s="85" t="s">
        <v>261</v>
      </c>
      <c r="F31" s="56"/>
      <c r="G31" s="56"/>
      <c r="H31" s="56"/>
      <c r="I31" s="56"/>
      <c r="J31" s="56"/>
      <c r="K31" s="56"/>
      <c r="L31" s="56"/>
      <c r="M31" s="56"/>
      <c r="N31" s="56"/>
      <c r="O31" s="56"/>
      <c r="P31" s="56"/>
      <c r="Q31" s="56"/>
      <c r="R31" s="56"/>
      <c r="S31" s="56"/>
      <c r="T31" s="56"/>
      <c r="U31" s="56"/>
      <c r="V31" s="56"/>
      <c r="W31" s="56"/>
      <c r="X31" s="56"/>
      <c r="Y31" s="56"/>
      <c r="Z31" s="56"/>
    </row>
    <row r="32" spans="1:41" ht="137.5">
      <c r="A32" s="134">
        <v>1</v>
      </c>
      <c r="B32" s="135" t="s">
        <v>214</v>
      </c>
      <c r="C32" s="135" t="s">
        <v>215</v>
      </c>
      <c r="D32" s="135" t="s">
        <v>216</v>
      </c>
      <c r="E32" s="135" t="s">
        <v>217</v>
      </c>
      <c r="F32" s="56"/>
      <c r="G32" s="56"/>
      <c r="H32" s="56"/>
      <c r="I32" s="56"/>
      <c r="J32" s="56"/>
      <c r="K32" s="56"/>
      <c r="L32" s="56"/>
      <c r="M32" s="56"/>
      <c r="N32" s="56"/>
      <c r="O32" s="56"/>
      <c r="P32" s="56"/>
      <c r="Q32" s="56"/>
      <c r="R32" s="56"/>
      <c r="S32" s="56"/>
      <c r="T32" s="56"/>
      <c r="U32" s="56"/>
      <c r="V32" s="56"/>
      <c r="W32" s="56"/>
      <c r="X32" s="56"/>
      <c r="Y32" s="56"/>
      <c r="Z32" s="56"/>
    </row>
    <row r="33" spans="1:26" ht="37.5">
      <c r="A33" s="136">
        <v>2</v>
      </c>
      <c r="B33" s="195" t="s">
        <v>218</v>
      </c>
      <c r="C33" s="135" t="s">
        <v>219</v>
      </c>
      <c r="D33" s="135" t="s">
        <v>219</v>
      </c>
      <c r="E33" s="135" t="s">
        <v>219</v>
      </c>
      <c r="F33" s="56"/>
      <c r="G33" s="56"/>
      <c r="H33" s="56"/>
      <c r="I33" s="56"/>
      <c r="J33" s="56"/>
      <c r="K33" s="56"/>
      <c r="L33" s="56"/>
      <c r="M33" s="56"/>
      <c r="N33" s="56"/>
      <c r="O33" s="56"/>
      <c r="P33" s="56"/>
      <c r="Q33" s="56"/>
      <c r="R33" s="56"/>
      <c r="S33" s="56"/>
      <c r="T33" s="56"/>
      <c r="U33" s="56"/>
      <c r="V33" s="56"/>
      <c r="W33" s="56"/>
      <c r="X33" s="56"/>
      <c r="Y33" s="56"/>
      <c r="Z33" s="56"/>
    </row>
    <row r="34" spans="1:26" ht="30.75" customHeight="1">
      <c r="A34" s="137"/>
      <c r="B34" s="196"/>
      <c r="C34" s="135" t="s">
        <v>220</v>
      </c>
      <c r="D34" s="135" t="s">
        <v>221</v>
      </c>
      <c r="E34" s="135" t="s">
        <v>222</v>
      </c>
      <c r="F34" s="56"/>
      <c r="G34" s="56"/>
      <c r="H34" s="56"/>
      <c r="I34" s="56"/>
      <c r="J34" s="56"/>
      <c r="K34" s="56"/>
      <c r="L34" s="56"/>
      <c r="M34" s="56"/>
      <c r="N34" s="56"/>
      <c r="O34" s="56"/>
      <c r="P34" s="56"/>
      <c r="Q34" s="56"/>
      <c r="R34" s="56"/>
      <c r="S34" s="56"/>
      <c r="T34" s="56"/>
      <c r="U34" s="56"/>
      <c r="V34" s="56"/>
      <c r="W34" s="56"/>
      <c r="X34" s="56"/>
      <c r="Y34" s="56"/>
      <c r="Z34" s="56"/>
    </row>
    <row r="35" spans="1:26" ht="75">
      <c r="A35" s="134">
        <v>3</v>
      </c>
      <c r="B35" s="135" t="s">
        <v>223</v>
      </c>
      <c r="C35" s="135" t="s">
        <v>224</v>
      </c>
      <c r="D35" s="135" t="s">
        <v>225</v>
      </c>
      <c r="E35" s="135" t="s">
        <v>225</v>
      </c>
      <c r="F35" s="56"/>
      <c r="G35" s="56"/>
      <c r="H35" s="56"/>
      <c r="I35" s="56"/>
      <c r="J35" s="56"/>
      <c r="K35" s="56"/>
      <c r="L35" s="56"/>
      <c r="M35" s="56"/>
      <c r="N35" s="56"/>
      <c r="O35" s="56"/>
      <c r="P35" s="56"/>
      <c r="Q35" s="56"/>
      <c r="R35" s="56"/>
      <c r="S35" s="56"/>
      <c r="T35" s="56"/>
      <c r="U35" s="56"/>
      <c r="V35" s="56"/>
      <c r="W35" s="56"/>
      <c r="X35" s="56"/>
      <c r="Y35" s="56"/>
      <c r="Z35" s="56"/>
    </row>
    <row r="36" spans="1:26" ht="225">
      <c r="A36" s="134">
        <v>4</v>
      </c>
      <c r="B36" s="135" t="s">
        <v>226</v>
      </c>
      <c r="C36" s="135" t="s">
        <v>227</v>
      </c>
      <c r="D36" s="135" t="s">
        <v>228</v>
      </c>
      <c r="E36" s="135" t="s">
        <v>227</v>
      </c>
      <c r="F36" s="56"/>
      <c r="G36" s="56"/>
      <c r="H36" s="56"/>
      <c r="I36" s="56"/>
      <c r="J36" s="56"/>
      <c r="K36" s="56"/>
      <c r="L36" s="56"/>
      <c r="M36" s="56"/>
      <c r="N36" s="56"/>
      <c r="O36" s="56"/>
      <c r="P36" s="56"/>
      <c r="Q36" s="56"/>
      <c r="R36" s="56"/>
      <c r="S36" s="56"/>
      <c r="T36" s="56"/>
      <c r="U36" s="56"/>
      <c r="V36" s="56"/>
      <c r="W36" s="56"/>
      <c r="X36" s="56"/>
      <c r="Y36" s="56"/>
      <c r="Z36" s="56"/>
    </row>
    <row r="37" spans="1:26" ht="87.5">
      <c r="A37" s="134">
        <v>5</v>
      </c>
      <c r="B37" s="135" t="s">
        <v>229</v>
      </c>
      <c r="C37" s="135" t="s">
        <v>263</v>
      </c>
      <c r="D37" s="135" t="s">
        <v>370</v>
      </c>
      <c r="E37" s="135" t="s">
        <v>264</v>
      </c>
      <c r="F37" s="56"/>
      <c r="G37" s="56"/>
      <c r="H37" s="56"/>
      <c r="I37" s="56"/>
      <c r="J37" s="56"/>
      <c r="K37" s="56"/>
      <c r="L37" s="56"/>
      <c r="M37" s="56"/>
      <c r="N37" s="56"/>
      <c r="O37" s="56"/>
      <c r="P37" s="56"/>
      <c r="Q37" s="56"/>
      <c r="R37" s="56"/>
      <c r="S37" s="56"/>
      <c r="T37" s="56"/>
      <c r="U37" s="56"/>
      <c r="V37" s="56"/>
      <c r="W37" s="56"/>
      <c r="X37" s="56"/>
      <c r="Y37" s="56"/>
      <c r="Z37" s="56"/>
    </row>
    <row r="38" spans="1:26" ht="62.5">
      <c r="A38" s="134">
        <v>6</v>
      </c>
      <c r="B38" s="135" t="s">
        <v>265</v>
      </c>
      <c r="C38" s="135" t="s">
        <v>230</v>
      </c>
      <c r="D38" s="135" t="s">
        <v>231</v>
      </c>
      <c r="E38" s="135" t="s">
        <v>231</v>
      </c>
      <c r="F38" s="56"/>
      <c r="G38" s="56"/>
      <c r="H38" s="56"/>
      <c r="I38" s="56"/>
      <c r="J38" s="56"/>
      <c r="K38" s="56"/>
      <c r="L38" s="56"/>
      <c r="M38" s="56"/>
      <c r="N38" s="56"/>
      <c r="O38" s="56"/>
      <c r="P38" s="56"/>
      <c r="Q38" s="56"/>
      <c r="R38" s="56"/>
      <c r="S38" s="56"/>
      <c r="T38" s="56"/>
      <c r="U38" s="56"/>
      <c r="V38" s="56"/>
      <c r="W38" s="56"/>
      <c r="X38" s="56"/>
      <c r="Y38" s="56"/>
      <c r="Z38" s="56"/>
    </row>
    <row r="39" spans="1:26" ht="25">
      <c r="A39" s="134">
        <v>7</v>
      </c>
      <c r="B39" s="135" t="s">
        <v>232</v>
      </c>
      <c r="C39" s="135" t="s">
        <v>233</v>
      </c>
      <c r="D39" s="135" t="s">
        <v>234</v>
      </c>
      <c r="E39" s="135" t="s">
        <v>234</v>
      </c>
      <c r="F39" s="56"/>
      <c r="G39" s="56"/>
      <c r="H39" s="56"/>
      <c r="I39" s="56"/>
      <c r="J39" s="56"/>
      <c r="K39" s="56"/>
      <c r="L39" s="56"/>
      <c r="M39" s="56"/>
      <c r="N39" s="56"/>
      <c r="O39" s="56"/>
      <c r="P39" s="56"/>
      <c r="Q39" s="56"/>
      <c r="R39" s="56"/>
      <c r="S39" s="56"/>
      <c r="T39" s="56"/>
      <c r="U39" s="56"/>
      <c r="V39" s="56"/>
      <c r="W39" s="56"/>
      <c r="X39" s="56"/>
      <c r="Y39" s="56"/>
      <c r="Z39" s="56"/>
    </row>
    <row r="40" spans="1:26" ht="72.75" customHeight="1">
      <c r="A40" s="134">
        <v>8</v>
      </c>
      <c r="B40" s="135" t="s">
        <v>235</v>
      </c>
      <c r="C40" s="135" t="s">
        <v>266</v>
      </c>
      <c r="D40" s="135" t="s">
        <v>267</v>
      </c>
      <c r="E40" s="135" t="s">
        <v>267</v>
      </c>
      <c r="F40" s="56"/>
      <c r="G40" s="56"/>
      <c r="H40" s="56"/>
      <c r="I40" s="56"/>
      <c r="J40" s="56"/>
      <c r="K40" s="56"/>
      <c r="L40" s="56"/>
      <c r="M40" s="56"/>
      <c r="N40" s="56"/>
      <c r="O40" s="56"/>
      <c r="P40" s="56"/>
      <c r="Q40" s="56"/>
      <c r="R40" s="56"/>
      <c r="S40" s="56"/>
      <c r="T40" s="56"/>
      <c r="U40" s="56"/>
      <c r="V40" s="56"/>
      <c r="W40" s="56"/>
      <c r="X40" s="56"/>
      <c r="Y40" s="56"/>
      <c r="Z40" s="56"/>
    </row>
    <row r="41" spans="1:26" ht="50">
      <c r="A41" s="134">
        <v>9</v>
      </c>
      <c r="B41" s="135" t="s">
        <v>236</v>
      </c>
      <c r="C41" s="135" t="s">
        <v>372</v>
      </c>
      <c r="D41" s="135" t="s">
        <v>373</v>
      </c>
      <c r="E41" s="135" t="s">
        <v>374</v>
      </c>
      <c r="F41" s="56"/>
      <c r="G41" s="56"/>
      <c r="H41" s="56"/>
      <c r="I41" s="56"/>
      <c r="J41" s="56"/>
      <c r="K41" s="56"/>
      <c r="L41" s="56"/>
      <c r="M41" s="56"/>
      <c r="N41" s="56"/>
      <c r="O41" s="56"/>
      <c r="P41" s="56"/>
      <c r="Q41" s="56"/>
      <c r="R41" s="56"/>
      <c r="S41" s="56"/>
      <c r="T41" s="56"/>
      <c r="U41" s="56"/>
      <c r="V41" s="56"/>
      <c r="W41" s="56"/>
      <c r="X41" s="56"/>
      <c r="Y41" s="56"/>
      <c r="Z41" s="56"/>
    </row>
    <row r="42" spans="1:26" ht="62.5">
      <c r="A42" s="134">
        <v>10</v>
      </c>
      <c r="B42" s="135" t="s">
        <v>268</v>
      </c>
      <c r="C42" s="135" t="s">
        <v>375</v>
      </c>
      <c r="D42" s="135" t="s">
        <v>376</v>
      </c>
      <c r="E42" s="135" t="s">
        <v>374</v>
      </c>
      <c r="F42" s="56"/>
      <c r="G42" s="56"/>
      <c r="H42" s="56"/>
      <c r="I42" s="56"/>
      <c r="J42" s="56"/>
      <c r="K42" s="56"/>
      <c r="L42" s="56"/>
      <c r="M42" s="56"/>
      <c r="N42" s="56"/>
      <c r="O42" s="56"/>
      <c r="P42" s="56"/>
      <c r="Q42" s="56"/>
      <c r="R42" s="56"/>
      <c r="S42" s="56"/>
      <c r="T42" s="56"/>
      <c r="U42" s="56"/>
      <c r="V42" s="56"/>
      <c r="W42" s="56"/>
      <c r="X42" s="56"/>
      <c r="Y42" s="56"/>
      <c r="Z42" s="56"/>
    </row>
    <row r="43" spans="1:26" ht="37.5">
      <c r="A43" s="134">
        <v>11</v>
      </c>
      <c r="B43" s="135" t="s">
        <v>237</v>
      </c>
      <c r="C43" s="138">
        <v>45352</v>
      </c>
      <c r="D43" s="138">
        <v>45352</v>
      </c>
      <c r="E43" s="138">
        <v>45352</v>
      </c>
      <c r="F43" s="56"/>
      <c r="G43" s="56"/>
      <c r="H43" s="56"/>
      <c r="I43" s="56"/>
      <c r="J43" s="56"/>
      <c r="K43" s="56"/>
      <c r="L43" s="56"/>
      <c r="M43" s="56"/>
      <c r="N43" s="56"/>
      <c r="O43" s="56"/>
      <c r="P43" s="56"/>
      <c r="Q43" s="56"/>
      <c r="R43" s="56"/>
      <c r="S43" s="56"/>
      <c r="T43" s="56"/>
      <c r="U43" s="56"/>
      <c r="V43" s="56"/>
      <c r="W43" s="56"/>
      <c r="X43" s="56"/>
      <c r="Y43" s="56"/>
      <c r="Z43" s="56"/>
    </row>
    <row r="44" spans="1:26" ht="125">
      <c r="A44" s="134">
        <v>12</v>
      </c>
      <c r="B44" s="135" t="s">
        <v>238</v>
      </c>
      <c r="C44" s="135" t="s">
        <v>230</v>
      </c>
      <c r="D44" s="135" t="s">
        <v>230</v>
      </c>
      <c r="E44" s="135" t="s">
        <v>230</v>
      </c>
      <c r="F44" s="56"/>
      <c r="G44" s="56"/>
      <c r="H44" s="56"/>
      <c r="I44" s="56"/>
      <c r="J44" s="56"/>
      <c r="K44" s="56"/>
      <c r="L44" s="56"/>
      <c r="M44" s="56"/>
      <c r="N44" s="56"/>
      <c r="O44" s="56"/>
      <c r="P44" s="56"/>
      <c r="Q44" s="56"/>
      <c r="R44" s="56"/>
      <c r="S44" s="56"/>
      <c r="T44" s="56"/>
      <c r="U44" s="56"/>
      <c r="V44" s="56"/>
      <c r="W44" s="56"/>
      <c r="X44" s="56"/>
      <c r="Y44" s="56"/>
      <c r="Z44" s="56"/>
    </row>
    <row r="45" spans="1:26" ht="112.5">
      <c r="A45" s="139">
        <v>13</v>
      </c>
      <c r="B45" s="135" t="s">
        <v>239</v>
      </c>
      <c r="C45" s="135" t="s">
        <v>240</v>
      </c>
      <c r="D45" s="135" t="s">
        <v>241</v>
      </c>
      <c r="E45" s="135" t="s">
        <v>241</v>
      </c>
      <c r="F45" s="56"/>
      <c r="G45" s="56"/>
      <c r="H45" s="56"/>
      <c r="I45" s="56"/>
      <c r="J45" s="56"/>
      <c r="K45" s="56"/>
      <c r="L45" s="56"/>
      <c r="M45" s="56"/>
      <c r="N45" s="56"/>
      <c r="O45" s="56"/>
      <c r="P45" s="56"/>
      <c r="Q45" s="56"/>
      <c r="R45" s="56"/>
      <c r="S45" s="56"/>
      <c r="T45" s="56"/>
      <c r="U45" s="56"/>
      <c r="V45" s="56"/>
      <c r="W45" s="56"/>
      <c r="X45" s="56"/>
      <c r="Y45" s="56"/>
      <c r="Z45" s="56"/>
    </row>
    <row r="46" spans="1:26" ht="75">
      <c r="A46" s="140">
        <v>14</v>
      </c>
      <c r="B46" s="195" t="s">
        <v>242</v>
      </c>
      <c r="C46" s="135" t="s">
        <v>243</v>
      </c>
      <c r="D46" s="135" t="s">
        <v>243</v>
      </c>
      <c r="E46" s="135" t="s">
        <v>243</v>
      </c>
      <c r="F46" s="56"/>
      <c r="G46" s="56"/>
      <c r="H46" s="56"/>
      <c r="I46" s="56"/>
      <c r="J46" s="56"/>
      <c r="K46" s="56"/>
      <c r="L46" s="56"/>
      <c r="M46" s="56"/>
      <c r="N46" s="56"/>
      <c r="O46" s="56"/>
      <c r="P46" s="56"/>
      <c r="Q46" s="56"/>
      <c r="R46" s="56"/>
      <c r="S46" s="56"/>
      <c r="T46" s="56"/>
      <c r="U46" s="56"/>
      <c r="V46" s="56"/>
      <c r="W46" s="56"/>
      <c r="X46" s="56"/>
      <c r="Y46" s="56"/>
      <c r="Z46" s="56"/>
    </row>
    <row r="47" spans="1:26" ht="37.5">
      <c r="A47" s="137"/>
      <c r="B47" s="196"/>
      <c r="C47" s="135" t="s">
        <v>244</v>
      </c>
      <c r="D47" s="135" t="s">
        <v>245</v>
      </c>
      <c r="E47" s="135" t="s">
        <v>245</v>
      </c>
      <c r="F47" s="56"/>
      <c r="G47" s="56"/>
      <c r="H47" s="56"/>
      <c r="I47" s="56"/>
      <c r="J47" s="56"/>
      <c r="K47" s="56"/>
      <c r="L47" s="56"/>
      <c r="M47" s="56"/>
      <c r="N47" s="56"/>
      <c r="O47" s="56"/>
      <c r="P47" s="56"/>
      <c r="Q47" s="56"/>
      <c r="R47" s="56"/>
      <c r="S47" s="56"/>
      <c r="T47" s="56"/>
      <c r="U47" s="56"/>
      <c r="V47" s="56"/>
      <c r="W47" s="56"/>
      <c r="X47" s="56"/>
      <c r="Y47" s="56"/>
      <c r="Z47" s="56"/>
    </row>
    <row r="48" spans="1:26" ht="312.5">
      <c r="A48" s="134">
        <v>15</v>
      </c>
      <c r="B48" s="135" t="s">
        <v>246</v>
      </c>
      <c r="C48" s="135" t="s">
        <v>371</v>
      </c>
      <c r="D48" s="135" t="s">
        <v>247</v>
      </c>
      <c r="E48" s="135" t="s">
        <v>247</v>
      </c>
      <c r="F48" s="56"/>
      <c r="G48" s="56"/>
      <c r="H48" s="56"/>
      <c r="I48" s="56"/>
      <c r="J48" s="56"/>
      <c r="K48" s="56"/>
      <c r="L48" s="56"/>
      <c r="M48" s="56"/>
      <c r="N48" s="56"/>
      <c r="O48" s="56"/>
      <c r="P48" s="56"/>
      <c r="Q48" s="56"/>
      <c r="R48" s="56"/>
      <c r="S48" s="56"/>
      <c r="T48" s="56"/>
      <c r="U48" s="56"/>
      <c r="V48" s="56"/>
      <c r="W48" s="56"/>
      <c r="X48" s="56"/>
      <c r="Y48" s="56"/>
      <c r="Z48" s="56"/>
    </row>
    <row r="49" spans="1:26" ht="125">
      <c r="A49" s="134">
        <v>16</v>
      </c>
      <c r="B49" s="135" t="s">
        <v>269</v>
      </c>
      <c r="C49" s="135" t="s">
        <v>248</v>
      </c>
      <c r="D49" s="135" t="s">
        <v>248</v>
      </c>
      <c r="E49" s="135" t="s">
        <v>248</v>
      </c>
      <c r="F49" s="56"/>
      <c r="G49" s="56"/>
      <c r="H49" s="56"/>
      <c r="I49" s="56"/>
      <c r="J49" s="56"/>
      <c r="K49" s="56"/>
      <c r="L49" s="56"/>
      <c r="M49" s="56"/>
      <c r="N49" s="56"/>
      <c r="O49" s="56"/>
      <c r="P49" s="56"/>
      <c r="Q49" s="56"/>
      <c r="R49" s="56"/>
      <c r="S49" s="56"/>
      <c r="T49" s="56"/>
      <c r="U49" s="56"/>
      <c r="V49" s="56"/>
      <c r="W49" s="56"/>
      <c r="X49" s="56"/>
      <c r="Y49" s="56"/>
      <c r="Z49" s="56"/>
    </row>
    <row r="50" spans="1:26" ht="187.5">
      <c r="A50" s="134">
        <v>17</v>
      </c>
      <c r="B50" s="135" t="s">
        <v>249</v>
      </c>
      <c r="C50" s="135" t="s">
        <v>250</v>
      </c>
      <c r="D50" s="135" t="s">
        <v>251</v>
      </c>
      <c r="E50" s="135" t="s">
        <v>252</v>
      </c>
      <c r="F50" s="56"/>
      <c r="G50" s="56"/>
      <c r="H50" s="56"/>
      <c r="I50" s="56"/>
      <c r="J50" s="56"/>
      <c r="K50" s="56"/>
      <c r="L50" s="56"/>
      <c r="M50" s="56"/>
      <c r="N50" s="56"/>
      <c r="O50" s="56"/>
      <c r="P50" s="56"/>
      <c r="Q50" s="56"/>
      <c r="R50" s="56"/>
      <c r="S50" s="56"/>
      <c r="T50" s="56"/>
      <c r="U50" s="56"/>
      <c r="V50" s="56"/>
      <c r="W50" s="56"/>
      <c r="X50" s="56"/>
      <c r="Y50" s="56"/>
      <c r="Z50" s="56"/>
    </row>
    <row r="51" spans="1:26" ht="112.5">
      <c r="A51" s="134">
        <v>18</v>
      </c>
      <c r="B51" s="135" t="s">
        <v>253</v>
      </c>
      <c r="C51" s="135" t="s">
        <v>254</v>
      </c>
      <c r="D51" s="135" t="s">
        <v>255</v>
      </c>
      <c r="E51" s="135" t="s">
        <v>256</v>
      </c>
      <c r="F51" s="56"/>
      <c r="G51" s="56"/>
      <c r="H51" s="56"/>
      <c r="I51" s="56"/>
      <c r="J51" s="56"/>
      <c r="K51" s="56"/>
      <c r="L51" s="56"/>
      <c r="M51" s="56"/>
      <c r="N51" s="56"/>
      <c r="O51" s="56"/>
      <c r="P51" s="56"/>
      <c r="Q51" s="56"/>
    </row>
    <row r="52" spans="1:26" ht="125">
      <c r="A52" s="134">
        <v>19</v>
      </c>
      <c r="B52" s="135" t="s">
        <v>257</v>
      </c>
      <c r="C52" s="135" t="s">
        <v>230</v>
      </c>
      <c r="D52" s="135" t="s">
        <v>230</v>
      </c>
      <c r="E52" s="135" t="s">
        <v>230</v>
      </c>
      <c r="F52" s="56"/>
      <c r="G52" s="56"/>
      <c r="H52" s="56"/>
      <c r="I52" s="56"/>
      <c r="J52" s="56"/>
      <c r="K52" s="56"/>
      <c r="L52" s="56"/>
      <c r="M52" s="56"/>
      <c r="N52" s="56"/>
      <c r="O52" s="56"/>
      <c r="P52" s="56"/>
      <c r="Q52" s="56"/>
    </row>
    <row r="53" spans="1:26" ht="50">
      <c r="A53" s="134">
        <v>20</v>
      </c>
      <c r="B53" s="135" t="s">
        <v>258</v>
      </c>
      <c r="C53" s="135" t="s">
        <v>155</v>
      </c>
      <c r="D53" s="135" t="s">
        <v>155</v>
      </c>
      <c r="E53" s="135" t="s">
        <v>155</v>
      </c>
      <c r="F53" s="56"/>
      <c r="G53" s="56"/>
      <c r="H53" s="56"/>
      <c r="I53" s="56"/>
      <c r="J53" s="56"/>
      <c r="K53" s="56"/>
      <c r="L53" s="56"/>
      <c r="M53" s="56"/>
      <c r="N53" s="56"/>
      <c r="O53" s="56"/>
      <c r="P53" s="56"/>
      <c r="Q53" s="56"/>
    </row>
    <row r="54" spans="1:26" ht="18">
      <c r="A54" s="56"/>
      <c r="B54" s="56"/>
      <c r="C54" s="56"/>
      <c r="D54" s="56"/>
      <c r="E54" s="56"/>
      <c r="F54" s="56"/>
      <c r="G54" s="94"/>
      <c r="H54" s="56"/>
    </row>
    <row r="55" spans="1:26" ht="18">
      <c r="A55" s="56"/>
      <c r="B55" s="56"/>
      <c r="C55" s="56"/>
      <c r="D55" s="56"/>
      <c r="E55" s="56"/>
      <c r="F55" s="56"/>
      <c r="G55" s="94"/>
      <c r="H55" s="56"/>
    </row>
    <row r="56" spans="1:26" ht="18">
      <c r="A56" s="56"/>
      <c r="B56" s="56"/>
      <c r="C56" s="56"/>
      <c r="D56" s="56"/>
      <c r="E56" s="56"/>
      <c r="F56" s="56"/>
      <c r="G56" s="94"/>
      <c r="H56" s="56"/>
    </row>
    <row r="57" spans="1:26" ht="18">
      <c r="A57" s="56"/>
      <c r="B57" s="56"/>
      <c r="C57" s="56"/>
      <c r="D57" s="56"/>
      <c r="E57" s="56"/>
      <c r="F57" s="56"/>
      <c r="G57" s="94"/>
      <c r="H57" s="56"/>
    </row>
    <row r="58" spans="1:26" ht="18">
      <c r="A58" s="56"/>
      <c r="B58" s="56"/>
      <c r="C58" s="56"/>
      <c r="D58" s="56"/>
      <c r="E58" s="56"/>
      <c r="F58" s="56"/>
      <c r="G58" s="94"/>
      <c r="H58" s="56"/>
    </row>
    <row r="59" spans="1:26" ht="18">
      <c r="A59" s="56"/>
      <c r="B59" s="56"/>
      <c r="C59" s="56"/>
      <c r="D59" s="56"/>
      <c r="E59" s="56"/>
      <c r="F59" s="56"/>
      <c r="G59" s="94"/>
      <c r="H59" s="56"/>
    </row>
    <row r="60" spans="1:26" ht="18">
      <c r="A60" s="56"/>
      <c r="B60" s="56"/>
      <c r="C60" s="56"/>
      <c r="D60" s="56"/>
      <c r="E60" s="56"/>
      <c r="F60" s="56"/>
      <c r="G60" s="94"/>
      <c r="H60" s="56"/>
    </row>
    <row r="61" spans="1:26" ht="18">
      <c r="A61" s="56"/>
      <c r="B61" s="56"/>
      <c r="C61" s="56"/>
      <c r="D61" s="56"/>
      <c r="E61" s="56"/>
      <c r="F61" s="56"/>
      <c r="G61" s="94"/>
      <c r="H61" s="56"/>
    </row>
    <row r="62" spans="1:26" ht="18">
      <c r="A62" s="56"/>
      <c r="B62" s="56"/>
      <c r="C62" s="56"/>
      <c r="D62" s="56"/>
      <c r="E62" s="56"/>
      <c r="F62" s="56"/>
      <c r="G62" s="94"/>
      <c r="H62" s="56"/>
    </row>
    <row r="63" spans="1:26" ht="18">
      <c r="A63" s="56"/>
      <c r="B63" s="56"/>
      <c r="C63" s="56"/>
      <c r="D63" s="56"/>
      <c r="E63" s="56"/>
      <c r="F63" s="56"/>
      <c r="G63" s="94"/>
      <c r="H63" s="56"/>
    </row>
    <row r="64" spans="1:26" ht="18">
      <c r="A64" s="56"/>
      <c r="B64" s="56"/>
      <c r="C64" s="56"/>
      <c r="D64" s="56"/>
      <c r="E64" s="56"/>
      <c r="F64" s="56"/>
      <c r="G64" s="94"/>
      <c r="H64" s="56"/>
    </row>
    <row r="65" spans="1:8" ht="18">
      <c r="A65" s="56"/>
      <c r="B65" s="56"/>
      <c r="C65" s="56"/>
      <c r="D65" s="56"/>
      <c r="E65" s="56"/>
      <c r="F65" s="56"/>
      <c r="G65" s="94"/>
      <c r="H65" s="56"/>
    </row>
    <row r="66" spans="1:8" ht="18">
      <c r="A66" s="56"/>
      <c r="B66" s="56"/>
      <c r="C66" s="56"/>
      <c r="D66" s="56"/>
      <c r="E66" s="56"/>
      <c r="F66" s="56"/>
      <c r="G66" s="94"/>
      <c r="H66" s="56"/>
    </row>
    <row r="67" spans="1:8" ht="18">
      <c r="A67" s="56"/>
      <c r="B67" s="56"/>
      <c r="C67" s="56"/>
      <c r="D67" s="56"/>
      <c r="E67" s="56"/>
      <c r="F67" s="56"/>
      <c r="G67" s="94"/>
      <c r="H67" s="56"/>
    </row>
    <row r="68" spans="1:8" ht="18">
      <c r="A68" s="56"/>
      <c r="B68" s="56"/>
      <c r="C68" s="56"/>
      <c r="D68" s="56"/>
      <c r="E68" s="56"/>
      <c r="F68" s="56"/>
      <c r="G68" s="94"/>
      <c r="H68" s="56"/>
    </row>
    <row r="69" spans="1:8" ht="18">
      <c r="A69" s="56"/>
      <c r="B69" s="56"/>
      <c r="C69" s="56"/>
      <c r="D69" s="56"/>
      <c r="E69" s="56"/>
      <c r="F69" s="56"/>
      <c r="G69" s="94"/>
      <c r="H69" s="56"/>
    </row>
    <row r="70" spans="1:8" ht="18">
      <c r="A70" s="56"/>
      <c r="B70" s="56"/>
      <c r="C70" s="56"/>
      <c r="D70" s="56"/>
      <c r="E70" s="56"/>
      <c r="F70" s="56"/>
      <c r="G70" s="94"/>
      <c r="H70" s="56"/>
    </row>
    <row r="71" spans="1:8" ht="18">
      <c r="A71" s="56"/>
      <c r="B71" s="56"/>
      <c r="C71" s="56"/>
      <c r="D71" s="56"/>
      <c r="E71" s="56"/>
      <c r="F71" s="56"/>
      <c r="G71" s="94"/>
      <c r="H71" s="56"/>
    </row>
    <row r="72" spans="1:8" ht="18">
      <c r="A72" s="56"/>
      <c r="B72" s="56"/>
      <c r="C72" s="56"/>
      <c r="D72" s="56"/>
      <c r="E72" s="56"/>
      <c r="F72" s="56"/>
      <c r="G72" s="94"/>
      <c r="H72" s="56"/>
    </row>
    <row r="73" spans="1:8" ht="18">
      <c r="A73" s="56"/>
      <c r="B73" s="56"/>
      <c r="C73" s="56"/>
      <c r="D73" s="56"/>
      <c r="E73" s="56"/>
      <c r="F73" s="56"/>
      <c r="G73" s="94"/>
      <c r="H73" s="56"/>
    </row>
    <row r="74" spans="1:8" ht="18">
      <c r="A74" s="56"/>
      <c r="B74" s="56"/>
      <c r="C74" s="56"/>
      <c r="D74" s="56"/>
      <c r="E74" s="56"/>
      <c r="F74" s="56"/>
      <c r="G74" s="94"/>
      <c r="H74" s="56"/>
    </row>
    <row r="75" spans="1:8" ht="18">
      <c r="A75" s="56"/>
      <c r="B75" s="56"/>
      <c r="C75" s="56"/>
      <c r="D75" s="56"/>
      <c r="E75" s="56"/>
      <c r="F75" s="56"/>
      <c r="G75" s="94"/>
      <c r="H75" s="56"/>
    </row>
    <row r="76" spans="1:8" ht="18">
      <c r="A76" s="56"/>
      <c r="B76" s="56"/>
      <c r="C76" s="56"/>
      <c r="D76" s="56"/>
      <c r="E76" s="56"/>
      <c r="F76" s="56"/>
      <c r="G76" s="94"/>
      <c r="H76" s="56"/>
    </row>
    <row r="77" spans="1:8" ht="18">
      <c r="A77" s="56"/>
      <c r="B77" s="56"/>
      <c r="C77" s="56"/>
      <c r="D77" s="56"/>
      <c r="E77" s="56"/>
      <c r="F77" s="56"/>
      <c r="G77" s="94"/>
      <c r="H77" s="56"/>
    </row>
    <row r="78" spans="1:8" ht="18">
      <c r="A78" s="56"/>
      <c r="B78" s="56"/>
      <c r="C78" s="56"/>
      <c r="D78" s="56"/>
      <c r="E78" s="56"/>
      <c r="F78" s="56"/>
      <c r="G78" s="94"/>
      <c r="H78" s="56"/>
    </row>
    <row r="79" spans="1:8" ht="18">
      <c r="A79" s="56"/>
      <c r="B79" s="56"/>
      <c r="C79" s="56"/>
      <c r="D79" s="56"/>
      <c r="E79" s="56"/>
      <c r="F79" s="56"/>
      <c r="G79" s="94"/>
      <c r="H79" s="56"/>
    </row>
    <row r="80" spans="1:8" ht="18">
      <c r="A80" s="56"/>
      <c r="B80" s="56"/>
      <c r="C80" s="56"/>
      <c r="D80" s="56"/>
      <c r="E80" s="56"/>
      <c r="F80" s="56"/>
      <c r="G80" s="94"/>
      <c r="H80" s="56"/>
    </row>
    <row r="81" spans="1:8" ht="18">
      <c r="A81" s="56"/>
      <c r="B81" s="56"/>
      <c r="C81" s="56"/>
      <c r="D81" s="56"/>
      <c r="E81" s="56"/>
      <c r="F81" s="56"/>
      <c r="G81" s="94"/>
      <c r="H81" s="56"/>
    </row>
    <row r="82" spans="1:8" ht="18">
      <c r="A82" s="56"/>
      <c r="B82" s="56"/>
      <c r="C82" s="56"/>
      <c r="D82" s="56"/>
      <c r="E82" s="56"/>
      <c r="F82" s="56"/>
      <c r="G82" s="94"/>
      <c r="H82" s="56"/>
    </row>
    <row r="83" spans="1:8" ht="18">
      <c r="A83" s="56"/>
      <c r="B83" s="56"/>
      <c r="C83" s="56"/>
      <c r="D83" s="56"/>
      <c r="E83" s="56"/>
      <c r="F83" s="56"/>
      <c r="G83" s="94"/>
      <c r="H83" s="56"/>
    </row>
    <row r="84" spans="1:8" ht="18">
      <c r="A84" s="56"/>
      <c r="B84" s="56"/>
      <c r="C84" s="56"/>
      <c r="D84" s="56"/>
      <c r="E84" s="56"/>
      <c r="F84" s="56"/>
      <c r="G84" s="94"/>
      <c r="H84" s="56"/>
    </row>
    <row r="85" spans="1:8" ht="18">
      <c r="A85" s="56"/>
      <c r="B85" s="56"/>
      <c r="C85" s="56"/>
      <c r="D85" s="56"/>
      <c r="E85" s="56"/>
      <c r="F85" s="56"/>
      <c r="G85" s="94"/>
      <c r="H85" s="56"/>
    </row>
    <row r="86" spans="1:8" ht="18">
      <c r="A86" s="56"/>
      <c r="B86" s="56"/>
      <c r="C86" s="56"/>
      <c r="D86" s="56"/>
      <c r="E86" s="56"/>
      <c r="F86" s="56"/>
      <c r="G86" s="94"/>
      <c r="H86" s="56"/>
    </row>
    <row r="87" spans="1:8" ht="18">
      <c r="A87" s="56"/>
      <c r="B87" s="56"/>
      <c r="C87" s="56"/>
      <c r="D87" s="56"/>
      <c r="E87" s="56"/>
      <c r="F87" s="56"/>
      <c r="G87" s="94"/>
      <c r="H87" s="56"/>
    </row>
    <row r="88" spans="1:8" ht="18">
      <c r="A88" s="56"/>
      <c r="B88" s="56"/>
      <c r="C88" s="56"/>
      <c r="D88" s="56"/>
      <c r="E88" s="56"/>
      <c r="F88" s="56"/>
      <c r="G88" s="94"/>
      <c r="H88" s="56"/>
    </row>
    <row r="89" spans="1:8" ht="18">
      <c r="A89" s="56"/>
      <c r="B89" s="56"/>
      <c r="C89" s="56"/>
      <c r="D89" s="56"/>
      <c r="E89" s="56"/>
      <c r="F89" s="56"/>
      <c r="G89" s="94"/>
      <c r="H89" s="56"/>
    </row>
  </sheetData>
  <mergeCells count="3">
    <mergeCell ref="B33:B34"/>
    <mergeCell ref="B46:B47"/>
    <mergeCell ref="B29:C2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2DCC3-E7A5-4D70-BFA4-59806CFDF9F0}">
  <dimension ref="A1:AO95"/>
  <sheetViews>
    <sheetView workbookViewId="0">
      <selection activeCell="F3" sqref="F3"/>
    </sheetView>
  </sheetViews>
  <sheetFormatPr defaultRowHeight="14.5"/>
  <cols>
    <col min="1" max="1" width="73.81640625" customWidth="1" collapsed="1"/>
    <col min="2" max="6" width="16.7265625" customWidth="1"/>
    <col min="7" max="7" width="16.7265625" style="98" customWidth="1"/>
    <col min="9" max="9" width="19.7265625" bestFit="1" customWidth="1"/>
    <col min="10" max="12" width="17.54296875" bestFit="1" customWidth="1"/>
  </cols>
  <sheetData>
    <row r="1" spans="1:41" ht="61.5" customHeight="1">
      <c r="B1" s="56"/>
      <c r="C1" s="56"/>
      <c r="D1" s="56"/>
      <c r="E1" s="56"/>
      <c r="F1" s="56"/>
      <c r="G1" s="94"/>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row>
    <row r="2" spans="1:41" ht="25.5" customHeight="1">
      <c r="A2" s="56" t="s">
        <v>280</v>
      </c>
      <c r="B2" s="56"/>
      <c r="C2" s="56"/>
      <c r="D2" s="56"/>
      <c r="E2" s="56"/>
      <c r="F2" s="56"/>
      <c r="G2" s="94"/>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row>
    <row r="3" spans="1:41">
      <c r="A3" s="57" t="s">
        <v>27</v>
      </c>
      <c r="B3" s="63" t="s">
        <v>0</v>
      </c>
      <c r="C3" s="63"/>
      <c r="D3" s="95" t="s">
        <v>2</v>
      </c>
      <c r="E3" s="95" t="s">
        <v>3</v>
      </c>
      <c r="F3" s="95" t="s">
        <v>4</v>
      </c>
      <c r="G3" s="95">
        <v>2024</v>
      </c>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row>
    <row r="4" spans="1:41" ht="18">
      <c r="A4" s="59" t="s">
        <v>330</v>
      </c>
      <c r="B4" s="59" t="s">
        <v>0</v>
      </c>
      <c r="C4" s="59"/>
      <c r="D4" s="7">
        <v>16812000</v>
      </c>
      <c r="E4" s="7">
        <v>23168000</v>
      </c>
      <c r="F4" s="7">
        <v>23553000</v>
      </c>
      <c r="G4" s="36">
        <v>23035217</v>
      </c>
      <c r="H4" s="56"/>
      <c r="I4" s="115"/>
      <c r="J4" s="115"/>
      <c r="K4" s="115"/>
      <c r="L4" s="115"/>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row>
    <row r="5" spans="1:41" ht="18">
      <c r="A5" s="61" t="s">
        <v>28</v>
      </c>
      <c r="B5" s="59"/>
      <c r="C5" s="59"/>
      <c r="D5" s="7">
        <v>599000</v>
      </c>
      <c r="E5" s="7">
        <v>825000</v>
      </c>
      <c r="F5" s="7">
        <v>848000</v>
      </c>
      <c r="G5" s="36">
        <v>1243290</v>
      </c>
      <c r="H5" s="56"/>
      <c r="I5" s="115"/>
      <c r="J5" s="115"/>
      <c r="K5" s="115"/>
      <c r="L5" s="115"/>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row>
    <row r="6" spans="1:41" ht="18">
      <c r="A6" s="61" t="s">
        <v>29</v>
      </c>
      <c r="B6" s="59"/>
      <c r="C6" s="59"/>
      <c r="D6" s="7">
        <v>7721000</v>
      </c>
      <c r="E6" s="7">
        <v>10641000</v>
      </c>
      <c r="F6" s="7">
        <v>6776000</v>
      </c>
      <c r="G6" s="36">
        <v>6757766</v>
      </c>
      <c r="H6" s="56"/>
      <c r="I6" s="115"/>
      <c r="J6" s="115"/>
      <c r="K6" s="115"/>
      <c r="L6" s="115"/>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row>
    <row r="7" spans="1:41" ht="18">
      <c r="A7" s="61" t="s">
        <v>30</v>
      </c>
      <c r="B7" s="59"/>
      <c r="C7" s="59"/>
      <c r="D7" s="7">
        <v>8492000</v>
      </c>
      <c r="E7" s="7">
        <v>11702000</v>
      </c>
      <c r="F7" s="7">
        <v>15929000</v>
      </c>
      <c r="G7" s="36">
        <v>15034161</v>
      </c>
      <c r="H7" s="56"/>
      <c r="I7" s="115"/>
      <c r="J7" s="115"/>
      <c r="K7" s="115"/>
      <c r="L7" s="115"/>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row>
    <row r="8" spans="1:41" ht="18">
      <c r="A8" s="59" t="s">
        <v>331</v>
      </c>
      <c r="B8" s="59" t="s">
        <v>0</v>
      </c>
      <c r="C8" s="59"/>
      <c r="D8" s="7">
        <v>0</v>
      </c>
      <c r="E8" s="7">
        <v>22715000</v>
      </c>
      <c r="F8" s="7">
        <v>15262000</v>
      </c>
      <c r="G8" s="36">
        <v>14816475</v>
      </c>
      <c r="H8" s="56"/>
      <c r="I8" s="115"/>
      <c r="J8" s="115"/>
      <c r="K8" s="115"/>
      <c r="L8" s="115"/>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row>
    <row r="9" spans="1:41" ht="18">
      <c r="A9" s="61" t="s">
        <v>31</v>
      </c>
      <c r="B9" s="59"/>
      <c r="C9" s="59"/>
      <c r="D9" s="7">
        <v>0</v>
      </c>
      <c r="E9" s="7">
        <v>1390000</v>
      </c>
      <c r="F9" s="7">
        <v>1543000</v>
      </c>
      <c r="G9" s="36">
        <v>2345654</v>
      </c>
      <c r="H9" s="56"/>
      <c r="I9" s="115"/>
      <c r="J9" s="115"/>
      <c r="K9" s="115"/>
      <c r="L9" s="115"/>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row>
    <row r="10" spans="1:41" ht="18">
      <c r="A10" s="61" t="s">
        <v>32</v>
      </c>
      <c r="B10" s="59"/>
      <c r="C10" s="59"/>
      <c r="D10" s="7">
        <v>0</v>
      </c>
      <c r="E10" s="7">
        <v>0</v>
      </c>
      <c r="F10" s="7">
        <v>0</v>
      </c>
      <c r="G10" s="36">
        <v>0</v>
      </c>
      <c r="H10" s="56"/>
      <c r="I10" s="115"/>
      <c r="J10" s="115"/>
      <c r="K10" s="115"/>
      <c r="L10" s="115"/>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row>
    <row r="11" spans="1:41" ht="18">
      <c r="A11" s="61" t="s">
        <v>33</v>
      </c>
      <c r="B11" s="59"/>
      <c r="C11" s="59"/>
      <c r="D11" s="7">
        <v>0</v>
      </c>
      <c r="E11" s="7">
        <v>21325000</v>
      </c>
      <c r="F11" s="7">
        <v>13719000</v>
      </c>
      <c r="G11" s="36">
        <v>12470821</v>
      </c>
      <c r="H11" s="56"/>
      <c r="I11" s="115"/>
      <c r="J11" s="115"/>
      <c r="K11" s="115"/>
      <c r="L11" s="115"/>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row>
    <row r="12" spans="1:41" ht="18">
      <c r="A12" s="59" t="s">
        <v>34</v>
      </c>
      <c r="B12" s="59" t="s">
        <v>0</v>
      </c>
      <c r="C12" s="59"/>
      <c r="D12" s="7">
        <v>16812000</v>
      </c>
      <c r="E12" s="7">
        <v>453000</v>
      </c>
      <c r="F12" s="7">
        <v>8291000</v>
      </c>
      <c r="G12" s="36">
        <v>8218742</v>
      </c>
      <c r="H12" s="56"/>
      <c r="I12" s="115"/>
      <c r="J12" s="115"/>
      <c r="K12" s="115"/>
      <c r="L12" s="115"/>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row>
    <row r="13" spans="1:41" ht="18">
      <c r="A13" s="60" t="s">
        <v>332</v>
      </c>
      <c r="B13" s="59"/>
      <c r="C13" s="59"/>
      <c r="D13" s="7">
        <v>8492000</v>
      </c>
      <c r="E13" s="7">
        <v>228807.23411602198</v>
      </c>
      <c r="F13" s="7">
        <v>5607240.64874963</v>
      </c>
      <c r="G13" s="36">
        <v>5364316</v>
      </c>
      <c r="H13" s="56"/>
      <c r="I13" s="115"/>
      <c r="J13" s="115"/>
      <c r="K13" s="115"/>
      <c r="L13" s="115"/>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row>
    <row r="14" spans="1:41" ht="18">
      <c r="A14" s="60" t="s">
        <v>333</v>
      </c>
      <c r="B14" s="59"/>
      <c r="C14" s="59"/>
      <c r="D14" s="7">
        <v>8320000</v>
      </c>
      <c r="E14" s="7">
        <v>224192.76588397802</v>
      </c>
      <c r="F14" s="7">
        <v>2683759.35125037</v>
      </c>
      <c r="G14" s="36">
        <v>2854426</v>
      </c>
      <c r="H14" s="56"/>
      <c r="I14" s="115"/>
      <c r="J14" s="115"/>
      <c r="K14" s="115"/>
      <c r="L14" s="115"/>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row>
    <row r="15" spans="1:41" ht="18">
      <c r="A15" s="59" t="s">
        <v>35</v>
      </c>
      <c r="B15" s="59" t="s">
        <v>0</v>
      </c>
      <c r="C15" s="59"/>
      <c r="D15" s="45">
        <v>427.96823860649749</v>
      </c>
      <c r="E15" s="45">
        <v>578.77971910697045</v>
      </c>
      <c r="F15" s="45">
        <v>610.98336269216088</v>
      </c>
      <c r="G15" s="44">
        <v>560</v>
      </c>
      <c r="H15" s="56"/>
      <c r="I15" s="115"/>
      <c r="J15" s="115"/>
      <c r="K15" s="115"/>
      <c r="L15" s="115"/>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row>
    <row r="16" spans="1:41" ht="18">
      <c r="A16" s="59" t="s">
        <v>334</v>
      </c>
      <c r="B16" s="59" t="s">
        <v>0</v>
      </c>
      <c r="C16" s="59"/>
      <c r="D16" s="7">
        <v>0</v>
      </c>
      <c r="E16" s="7">
        <v>1757000</v>
      </c>
      <c r="F16" s="7">
        <v>4131000</v>
      </c>
      <c r="G16" s="36">
        <v>12689075</v>
      </c>
      <c r="H16" s="56"/>
      <c r="I16" s="115"/>
      <c r="J16" s="115"/>
      <c r="K16" s="115"/>
      <c r="L16" s="115"/>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row>
    <row r="17" spans="1:41" ht="18">
      <c r="A17" s="59" t="s">
        <v>335</v>
      </c>
      <c r="B17" s="59" t="s">
        <v>0</v>
      </c>
      <c r="C17" s="59"/>
      <c r="D17" s="7">
        <v>16812000</v>
      </c>
      <c r="E17" s="7">
        <v>226290000</v>
      </c>
      <c r="F17" s="7">
        <v>237973000</v>
      </c>
      <c r="G17" s="36">
        <v>254398145</v>
      </c>
      <c r="H17" s="56"/>
      <c r="I17" s="115"/>
      <c r="J17" s="115"/>
      <c r="K17" s="115"/>
      <c r="L17" s="115"/>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row>
    <row r="18" spans="1:41" ht="18">
      <c r="A18" s="59" t="s">
        <v>336</v>
      </c>
      <c r="B18" s="59" t="s">
        <v>0</v>
      </c>
      <c r="C18" s="59"/>
      <c r="D18" s="7">
        <v>0</v>
      </c>
      <c r="E18" s="7">
        <v>203122000</v>
      </c>
      <c r="F18" s="7">
        <v>214420000</v>
      </c>
      <c r="G18" s="36">
        <v>231363000</v>
      </c>
      <c r="H18" s="56"/>
      <c r="I18" s="115"/>
      <c r="J18" s="115"/>
      <c r="K18" s="115"/>
      <c r="L18" s="115"/>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row>
    <row r="19" spans="1:41" ht="18">
      <c r="A19" s="59" t="s">
        <v>36</v>
      </c>
      <c r="B19" s="59" t="s">
        <v>0</v>
      </c>
      <c r="C19" s="59"/>
      <c r="D19" s="141">
        <v>0</v>
      </c>
      <c r="E19" s="141">
        <v>89.761810066728501</v>
      </c>
      <c r="F19" s="141">
        <v>90.102658704979106</v>
      </c>
      <c r="G19" s="142">
        <v>90.9</v>
      </c>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row>
    <row r="20" spans="1:41" ht="18">
      <c r="A20" s="59" t="s">
        <v>377</v>
      </c>
      <c r="B20" s="59"/>
      <c r="C20" s="59"/>
      <c r="D20" s="7">
        <v>16812000</v>
      </c>
      <c r="E20" s="7">
        <v>453000</v>
      </c>
      <c r="F20" s="7">
        <v>8291000</v>
      </c>
      <c r="G20" s="36">
        <v>8218742</v>
      </c>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row>
    <row r="21" spans="1:41" ht="18">
      <c r="A21" s="59" t="s">
        <v>378</v>
      </c>
      <c r="B21" s="59"/>
      <c r="C21" s="59"/>
      <c r="D21" s="141">
        <v>0</v>
      </c>
      <c r="E21" s="141">
        <v>0</v>
      </c>
      <c r="F21" s="141">
        <v>0</v>
      </c>
      <c r="G21" s="142">
        <v>0</v>
      </c>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row>
    <row r="22" spans="1:41" ht="25">
      <c r="A22" s="144" t="s">
        <v>37</v>
      </c>
      <c r="B22" s="59" t="s">
        <v>0</v>
      </c>
      <c r="C22" s="59"/>
      <c r="D22" s="26">
        <v>0</v>
      </c>
      <c r="E22" s="26">
        <v>0</v>
      </c>
      <c r="F22" s="26">
        <v>0</v>
      </c>
      <c r="G22" s="145">
        <v>0</v>
      </c>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row>
    <row r="23" spans="1:41">
      <c r="A23" s="144" t="s">
        <v>379</v>
      </c>
      <c r="B23" s="59" t="s">
        <v>0</v>
      </c>
      <c r="C23" s="59"/>
      <c r="D23" s="146">
        <f>+D24/D25</f>
        <v>0.42719114857500801</v>
      </c>
      <c r="E23" s="146">
        <f>+E24/E25</f>
        <v>0.57877971910697046</v>
      </c>
      <c r="F23" s="146">
        <f>+F24/F25</f>
        <v>0.61098336570354495</v>
      </c>
      <c r="G23" s="145">
        <f>+G24/G25</f>
        <v>0.55846045189316429</v>
      </c>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row>
    <row r="24" spans="1:41">
      <c r="A24" s="144" t="s">
        <v>380</v>
      </c>
      <c r="B24" s="59" t="s">
        <v>0</v>
      </c>
      <c r="C24" s="59"/>
      <c r="D24" s="26">
        <f t="shared" ref="D24:E24" si="0">+D4</f>
        <v>16812000</v>
      </c>
      <c r="E24" s="26">
        <f t="shared" si="0"/>
        <v>23168000</v>
      </c>
      <c r="F24" s="26">
        <f>+F4</f>
        <v>23553000</v>
      </c>
      <c r="G24" s="147">
        <v>23035217</v>
      </c>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row>
    <row r="25" spans="1:41">
      <c r="A25" s="143" t="s">
        <v>381</v>
      </c>
      <c r="B25" s="66" t="s">
        <v>0</v>
      </c>
      <c r="C25" s="66"/>
      <c r="D25" s="10">
        <v>39354748</v>
      </c>
      <c r="E25" s="10">
        <v>40029046</v>
      </c>
      <c r="F25" s="10">
        <v>38549331</v>
      </c>
      <c r="G25" s="148">
        <v>41247714</v>
      </c>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row>
    <row r="26" spans="1:41">
      <c r="A26" s="48"/>
      <c r="B26" s="48"/>
      <c r="C26" s="48"/>
      <c r="D26" s="48"/>
      <c r="E26" s="48"/>
      <c r="F26" s="48"/>
      <c r="G26" s="96"/>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row>
    <row r="27" spans="1:41">
      <c r="A27" s="48"/>
      <c r="B27" s="48"/>
      <c r="C27" s="48"/>
      <c r="D27" s="48"/>
      <c r="E27" s="48"/>
      <c r="F27" s="48"/>
      <c r="G27" s="96"/>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row>
    <row r="28" spans="1:41">
      <c r="A28" s="48"/>
      <c r="B28" s="48"/>
      <c r="C28" s="48"/>
      <c r="D28" s="48"/>
      <c r="E28" s="48"/>
      <c r="F28" s="48"/>
      <c r="G28" s="96"/>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row>
    <row r="29" spans="1:41">
      <c r="A29" s="48"/>
      <c r="B29" s="48"/>
      <c r="C29" s="48"/>
      <c r="D29" s="48"/>
      <c r="E29" s="48"/>
      <c r="F29" s="48"/>
      <c r="G29" s="96"/>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row>
    <row r="30" spans="1:41">
      <c r="A30" s="48"/>
      <c r="B30" s="48"/>
      <c r="C30" s="48"/>
      <c r="D30" s="48"/>
      <c r="E30" s="48"/>
      <c r="F30" s="48"/>
      <c r="G30" s="96"/>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row>
    <row r="31" spans="1:41">
      <c r="A31" s="48"/>
      <c r="B31" s="48"/>
      <c r="C31" s="48"/>
      <c r="D31" s="48"/>
      <c r="E31" s="48"/>
      <c r="F31" s="48"/>
      <c r="G31" s="96"/>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row>
    <row r="32" spans="1:41">
      <c r="A32" s="48"/>
      <c r="B32" s="48"/>
      <c r="C32" s="48"/>
      <c r="D32" s="48"/>
      <c r="E32" s="48"/>
      <c r="F32" s="48"/>
      <c r="G32" s="96"/>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row>
    <row r="33" spans="1:41">
      <c r="A33" s="48"/>
      <c r="B33" s="48"/>
      <c r="C33" s="48"/>
      <c r="D33" s="48"/>
      <c r="E33" s="48"/>
      <c r="F33" s="48"/>
      <c r="G33" s="96"/>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row>
    <row r="34" spans="1:41">
      <c r="A34" s="48"/>
      <c r="B34" s="48"/>
      <c r="C34" s="48"/>
      <c r="D34" s="48"/>
      <c r="E34" s="48"/>
      <c r="F34" s="48"/>
      <c r="G34" s="96"/>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row>
    <row r="35" spans="1:41">
      <c r="A35" s="48"/>
      <c r="B35" s="48"/>
      <c r="C35" s="48"/>
      <c r="D35" s="48"/>
      <c r="E35" s="48"/>
      <c r="F35" s="48"/>
      <c r="G35" s="96"/>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row>
    <row r="36" spans="1:41">
      <c r="A36" s="48"/>
      <c r="B36" s="48"/>
      <c r="C36" s="48"/>
      <c r="D36" s="48"/>
      <c r="E36" s="48"/>
      <c r="F36" s="48"/>
      <c r="G36" s="96"/>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row>
    <row r="37" spans="1:41">
      <c r="A37" s="48"/>
      <c r="B37" s="48"/>
      <c r="C37" s="48"/>
      <c r="D37" s="48"/>
      <c r="E37" s="48"/>
      <c r="F37" s="48"/>
      <c r="G37" s="96"/>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row>
    <row r="38" spans="1:41">
      <c r="A38" s="48"/>
      <c r="B38" s="48"/>
      <c r="C38" s="48"/>
      <c r="D38" s="48"/>
      <c r="E38" s="48"/>
      <c r="F38" s="48"/>
      <c r="G38" s="96"/>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row>
    <row r="39" spans="1:41">
      <c r="A39" s="48"/>
      <c r="B39" s="48"/>
      <c r="C39" s="48"/>
      <c r="D39" s="48"/>
      <c r="E39" s="48"/>
      <c r="F39" s="48"/>
      <c r="G39" s="96"/>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row>
    <row r="40" spans="1:41" ht="18">
      <c r="A40" s="48"/>
      <c r="B40" s="48"/>
      <c r="C40" s="48"/>
      <c r="D40" s="48"/>
      <c r="E40" s="48"/>
      <c r="F40" s="48"/>
      <c r="G40" s="96"/>
      <c r="H40" s="56"/>
    </row>
    <row r="41" spans="1:41" ht="18">
      <c r="A41" s="48"/>
      <c r="B41" s="48"/>
      <c r="C41" s="48"/>
      <c r="D41" s="48"/>
      <c r="E41" s="48"/>
      <c r="F41" s="48"/>
      <c r="G41" s="96"/>
      <c r="H41" s="56"/>
    </row>
    <row r="42" spans="1:41" ht="18">
      <c r="A42" s="48"/>
      <c r="B42" s="48"/>
      <c r="C42" s="48"/>
      <c r="D42" s="48"/>
      <c r="E42" s="48"/>
      <c r="F42" s="48"/>
      <c r="G42" s="96"/>
      <c r="H42" s="56"/>
    </row>
    <row r="43" spans="1:41" ht="18">
      <c r="A43" s="56"/>
      <c r="B43" s="56"/>
      <c r="C43" s="56"/>
      <c r="D43" s="56"/>
      <c r="E43" s="56"/>
      <c r="F43" s="56"/>
      <c r="G43" s="94"/>
      <c r="H43" s="56"/>
    </row>
    <row r="44" spans="1:41" ht="18">
      <c r="A44" s="56"/>
      <c r="B44" s="56"/>
      <c r="C44" s="56"/>
      <c r="D44" s="56"/>
      <c r="E44" s="56"/>
      <c r="F44" s="56"/>
      <c r="G44" s="94"/>
      <c r="H44" s="56"/>
    </row>
    <row r="45" spans="1:41" ht="18">
      <c r="A45" s="56"/>
      <c r="B45" s="56"/>
      <c r="C45" s="56"/>
      <c r="D45" s="56"/>
      <c r="E45" s="56"/>
      <c r="F45" s="56"/>
      <c r="G45" s="94"/>
      <c r="H45" s="56"/>
    </row>
    <row r="46" spans="1:41" ht="18">
      <c r="A46" s="56"/>
      <c r="B46" s="56"/>
      <c r="C46" s="56"/>
      <c r="D46" s="56"/>
      <c r="E46" s="56"/>
      <c r="F46" s="56"/>
      <c r="G46" s="94"/>
      <c r="H46" s="56"/>
    </row>
    <row r="47" spans="1:41" ht="18">
      <c r="A47" s="56"/>
      <c r="B47" s="56"/>
      <c r="C47" s="56"/>
      <c r="D47" s="56"/>
      <c r="E47" s="56"/>
      <c r="F47" s="56"/>
      <c r="G47" s="94"/>
      <c r="H47" s="56"/>
    </row>
    <row r="48" spans="1:41" ht="18">
      <c r="A48" s="56"/>
      <c r="B48" s="56"/>
      <c r="C48" s="56"/>
      <c r="D48" s="56"/>
      <c r="E48" s="56"/>
      <c r="F48" s="56"/>
      <c r="G48" s="94"/>
      <c r="H48" s="56"/>
    </row>
    <row r="49" spans="1:8" ht="18">
      <c r="A49" s="56"/>
      <c r="B49" s="56"/>
      <c r="C49" s="56"/>
      <c r="D49" s="56"/>
      <c r="E49" s="56"/>
      <c r="F49" s="56"/>
      <c r="G49" s="94"/>
      <c r="H49" s="56"/>
    </row>
    <row r="50" spans="1:8" ht="18">
      <c r="A50" s="56"/>
      <c r="B50" s="56"/>
      <c r="C50" s="56"/>
      <c r="D50" s="56"/>
      <c r="E50" s="56"/>
      <c r="F50" s="56"/>
      <c r="G50" s="94"/>
      <c r="H50" s="56"/>
    </row>
    <row r="51" spans="1:8" ht="18">
      <c r="A51" s="56"/>
      <c r="B51" s="56"/>
      <c r="C51" s="56"/>
      <c r="D51" s="56"/>
      <c r="E51" s="56"/>
      <c r="F51" s="56"/>
      <c r="G51" s="94"/>
      <c r="H51" s="56"/>
    </row>
    <row r="52" spans="1:8" ht="18">
      <c r="A52" s="56"/>
      <c r="B52" s="56"/>
      <c r="C52" s="56"/>
      <c r="D52" s="56"/>
      <c r="E52" s="56"/>
      <c r="F52" s="56"/>
      <c r="G52" s="94"/>
      <c r="H52" s="56"/>
    </row>
    <row r="53" spans="1:8" ht="18">
      <c r="A53" s="56"/>
      <c r="B53" s="56"/>
      <c r="C53" s="56"/>
      <c r="D53" s="56"/>
      <c r="E53" s="56"/>
      <c r="F53" s="56"/>
      <c r="G53" s="94"/>
      <c r="H53" s="56"/>
    </row>
    <row r="54" spans="1:8" ht="18">
      <c r="A54" s="56"/>
      <c r="B54" s="56"/>
      <c r="C54" s="56"/>
      <c r="D54" s="56"/>
      <c r="E54" s="56"/>
      <c r="F54" s="56"/>
      <c r="G54" s="94"/>
      <c r="H54" s="56"/>
    </row>
    <row r="55" spans="1:8" ht="18">
      <c r="A55" s="56"/>
      <c r="B55" s="56"/>
      <c r="C55" s="56"/>
      <c r="D55" s="56"/>
      <c r="E55" s="56"/>
      <c r="F55" s="56"/>
      <c r="G55" s="94"/>
      <c r="H55" s="56"/>
    </row>
    <row r="56" spans="1:8" ht="18">
      <c r="A56" s="56"/>
      <c r="B56" s="56"/>
      <c r="C56" s="56"/>
      <c r="D56" s="56"/>
      <c r="E56" s="56"/>
      <c r="F56" s="56"/>
      <c r="G56" s="94"/>
      <c r="H56" s="56"/>
    </row>
    <row r="57" spans="1:8" ht="18">
      <c r="A57" s="56"/>
      <c r="B57" s="56"/>
      <c r="C57" s="56"/>
      <c r="D57" s="56"/>
      <c r="E57" s="56"/>
      <c r="F57" s="56"/>
      <c r="G57" s="94"/>
      <c r="H57" s="56"/>
    </row>
    <row r="58" spans="1:8" ht="18">
      <c r="A58" s="56"/>
      <c r="B58" s="56"/>
      <c r="C58" s="56"/>
      <c r="D58" s="56"/>
      <c r="E58" s="56"/>
      <c r="F58" s="56"/>
      <c r="G58" s="94"/>
      <c r="H58" s="56"/>
    </row>
    <row r="59" spans="1:8" ht="18">
      <c r="A59" s="56"/>
      <c r="B59" s="56"/>
      <c r="C59" s="56"/>
      <c r="D59" s="56"/>
      <c r="E59" s="56"/>
      <c r="F59" s="56"/>
      <c r="G59" s="94"/>
      <c r="H59" s="56"/>
    </row>
    <row r="60" spans="1:8" ht="18">
      <c r="A60" s="56"/>
      <c r="B60" s="56"/>
      <c r="C60" s="56"/>
      <c r="D60" s="56"/>
      <c r="E60" s="56"/>
      <c r="F60" s="56"/>
      <c r="G60" s="94"/>
      <c r="H60" s="56"/>
    </row>
    <row r="61" spans="1:8" ht="18">
      <c r="A61" s="56"/>
      <c r="B61" s="56"/>
      <c r="C61" s="56"/>
      <c r="D61" s="56"/>
      <c r="E61" s="56"/>
      <c r="F61" s="56"/>
      <c r="G61" s="94"/>
      <c r="H61" s="56"/>
    </row>
    <row r="62" spans="1:8" ht="18">
      <c r="A62" s="56"/>
      <c r="B62" s="56"/>
      <c r="C62" s="56"/>
      <c r="D62" s="56"/>
      <c r="E62" s="56"/>
      <c r="F62" s="56"/>
      <c r="G62" s="94"/>
      <c r="H62" s="56"/>
    </row>
    <row r="63" spans="1:8" ht="18">
      <c r="A63" s="56"/>
      <c r="B63" s="56"/>
      <c r="C63" s="56"/>
      <c r="D63" s="56"/>
      <c r="E63" s="56"/>
      <c r="F63" s="56"/>
      <c r="G63" s="94"/>
      <c r="H63" s="56"/>
    </row>
    <row r="64" spans="1:8" ht="18">
      <c r="A64" s="56"/>
      <c r="B64" s="56"/>
      <c r="C64" s="56"/>
      <c r="D64" s="56"/>
      <c r="E64" s="56"/>
      <c r="F64" s="56"/>
      <c r="G64" s="94"/>
      <c r="H64" s="56"/>
    </row>
    <row r="65" spans="1:8" ht="18">
      <c r="A65" s="56"/>
      <c r="B65" s="56"/>
      <c r="C65" s="56"/>
      <c r="D65" s="56"/>
      <c r="E65" s="56"/>
      <c r="F65" s="56"/>
      <c r="G65" s="94"/>
      <c r="H65" s="56"/>
    </row>
    <row r="66" spans="1:8" ht="18">
      <c r="A66" s="56"/>
      <c r="B66" s="56"/>
      <c r="C66" s="56"/>
      <c r="D66" s="56"/>
      <c r="E66" s="56"/>
      <c r="F66" s="56"/>
      <c r="G66" s="94"/>
      <c r="H66" s="56"/>
    </row>
    <row r="67" spans="1:8" ht="18">
      <c r="A67" s="56"/>
      <c r="B67" s="56"/>
      <c r="C67" s="56"/>
      <c r="D67" s="56"/>
      <c r="E67" s="56"/>
      <c r="F67" s="56"/>
      <c r="G67" s="94"/>
      <c r="H67" s="56"/>
    </row>
    <row r="68" spans="1:8" ht="18">
      <c r="A68" s="56"/>
      <c r="B68" s="56"/>
      <c r="C68" s="56"/>
      <c r="D68" s="56"/>
      <c r="E68" s="56"/>
      <c r="F68" s="56"/>
      <c r="G68" s="94"/>
      <c r="H68" s="56"/>
    </row>
    <row r="69" spans="1:8" ht="18">
      <c r="A69" s="56"/>
      <c r="B69" s="56"/>
      <c r="C69" s="56"/>
      <c r="D69" s="56"/>
      <c r="E69" s="56"/>
      <c r="F69" s="56"/>
      <c r="G69" s="94"/>
      <c r="H69" s="56"/>
    </row>
    <row r="70" spans="1:8" ht="18">
      <c r="A70" s="56"/>
      <c r="B70" s="56"/>
      <c r="C70" s="56"/>
      <c r="D70" s="56"/>
      <c r="E70" s="56"/>
      <c r="F70" s="56"/>
      <c r="G70" s="94"/>
      <c r="H70" s="56"/>
    </row>
    <row r="71" spans="1:8" ht="18">
      <c r="A71" s="56"/>
      <c r="B71" s="56"/>
      <c r="C71" s="56"/>
      <c r="D71" s="56"/>
      <c r="E71" s="56"/>
      <c r="F71" s="56"/>
      <c r="G71" s="94"/>
      <c r="H71" s="56"/>
    </row>
    <row r="72" spans="1:8" ht="18">
      <c r="A72" s="56"/>
      <c r="B72" s="56"/>
      <c r="C72" s="56"/>
      <c r="D72" s="56"/>
      <c r="E72" s="56"/>
      <c r="F72" s="56"/>
      <c r="G72" s="94"/>
      <c r="H72" s="56"/>
    </row>
    <row r="73" spans="1:8" ht="18">
      <c r="A73" s="56"/>
      <c r="B73" s="56"/>
      <c r="C73" s="56"/>
      <c r="D73" s="56"/>
      <c r="E73" s="56"/>
      <c r="F73" s="56"/>
      <c r="G73" s="94"/>
      <c r="H73" s="56"/>
    </row>
    <row r="74" spans="1:8" ht="18">
      <c r="A74" s="56"/>
      <c r="B74" s="56"/>
      <c r="C74" s="56"/>
      <c r="D74" s="56"/>
      <c r="E74" s="56"/>
      <c r="F74" s="56"/>
      <c r="G74" s="94"/>
      <c r="H74" s="56"/>
    </row>
    <row r="75" spans="1:8" ht="18">
      <c r="A75" s="56"/>
      <c r="B75" s="56"/>
      <c r="C75" s="56"/>
      <c r="D75" s="56"/>
      <c r="E75" s="56"/>
      <c r="F75" s="56"/>
      <c r="G75" s="94"/>
      <c r="H75" s="56"/>
    </row>
    <row r="76" spans="1:8" ht="18">
      <c r="A76" s="56"/>
      <c r="B76" s="56"/>
      <c r="C76" s="56"/>
      <c r="D76" s="56"/>
      <c r="E76" s="56"/>
      <c r="F76" s="56"/>
      <c r="G76" s="94"/>
      <c r="H76" s="56"/>
    </row>
    <row r="77" spans="1:8" ht="18">
      <c r="A77" s="56"/>
      <c r="B77" s="56"/>
      <c r="C77" s="56"/>
      <c r="D77" s="56"/>
      <c r="E77" s="56"/>
      <c r="F77" s="56"/>
      <c r="G77" s="94"/>
      <c r="H77" s="56"/>
    </row>
    <row r="78" spans="1:8" ht="18">
      <c r="A78" s="56"/>
      <c r="B78" s="56"/>
      <c r="C78" s="56"/>
      <c r="D78" s="56"/>
      <c r="E78" s="56"/>
      <c r="F78" s="56"/>
      <c r="G78" s="94"/>
      <c r="H78" s="56"/>
    </row>
    <row r="79" spans="1:8" ht="18">
      <c r="A79" s="56"/>
      <c r="B79" s="56"/>
      <c r="C79" s="56"/>
      <c r="D79" s="56"/>
      <c r="E79" s="56"/>
      <c r="F79" s="56"/>
      <c r="G79" s="94"/>
      <c r="H79" s="56"/>
    </row>
    <row r="80" spans="1:8" ht="18">
      <c r="A80" s="56"/>
      <c r="B80" s="56"/>
      <c r="C80" s="56"/>
      <c r="D80" s="56"/>
      <c r="E80" s="56"/>
      <c r="F80" s="56"/>
      <c r="G80" s="94"/>
      <c r="H80" s="56"/>
    </row>
    <row r="81" spans="1:8" ht="18">
      <c r="A81" s="56"/>
      <c r="B81" s="56"/>
      <c r="C81" s="56"/>
      <c r="D81" s="56"/>
      <c r="E81" s="56"/>
      <c r="F81" s="56"/>
      <c r="G81" s="94"/>
      <c r="H81" s="56"/>
    </row>
    <row r="82" spans="1:8" ht="18">
      <c r="A82" s="56"/>
      <c r="B82" s="56"/>
      <c r="C82" s="56"/>
      <c r="D82" s="56"/>
      <c r="E82" s="56"/>
      <c r="F82" s="56"/>
      <c r="G82" s="94"/>
      <c r="H82" s="56"/>
    </row>
    <row r="83" spans="1:8" ht="18">
      <c r="A83" s="56"/>
      <c r="B83" s="56"/>
      <c r="C83" s="56"/>
      <c r="D83" s="56"/>
      <c r="E83" s="56"/>
      <c r="F83" s="56"/>
      <c r="G83" s="94"/>
      <c r="H83" s="56"/>
    </row>
    <row r="84" spans="1:8" ht="18">
      <c r="A84" s="56"/>
      <c r="B84" s="56"/>
      <c r="C84" s="56"/>
      <c r="D84" s="56"/>
      <c r="E84" s="56"/>
      <c r="F84" s="56"/>
      <c r="G84" s="94"/>
      <c r="H84" s="56"/>
    </row>
    <row r="85" spans="1:8" ht="18">
      <c r="A85" s="56"/>
      <c r="B85" s="56"/>
      <c r="C85" s="56"/>
      <c r="D85" s="56"/>
      <c r="E85" s="56"/>
      <c r="F85" s="56"/>
      <c r="G85" s="94"/>
      <c r="H85" s="56"/>
    </row>
    <row r="86" spans="1:8" ht="18">
      <c r="A86" s="56"/>
      <c r="B86" s="56"/>
      <c r="C86" s="56"/>
      <c r="D86" s="56"/>
      <c r="E86" s="56"/>
      <c r="F86" s="56"/>
      <c r="G86" s="94"/>
      <c r="H86" s="56"/>
    </row>
    <row r="87" spans="1:8" ht="18">
      <c r="A87" s="56"/>
      <c r="B87" s="56"/>
      <c r="C87" s="56"/>
      <c r="D87" s="56"/>
      <c r="E87" s="56"/>
      <c r="F87" s="56"/>
      <c r="G87" s="94"/>
      <c r="H87" s="56"/>
    </row>
    <row r="88" spans="1:8" ht="18">
      <c r="A88" s="56"/>
      <c r="B88" s="56"/>
      <c r="C88" s="56"/>
      <c r="D88" s="56"/>
      <c r="E88" s="56"/>
      <c r="F88" s="56"/>
      <c r="G88" s="94"/>
      <c r="H88" s="56"/>
    </row>
    <row r="89" spans="1:8" ht="18">
      <c r="A89" s="56"/>
      <c r="B89" s="56"/>
      <c r="C89" s="56"/>
      <c r="D89" s="56"/>
      <c r="E89" s="56"/>
      <c r="F89" s="56"/>
      <c r="G89" s="94"/>
      <c r="H89" s="56"/>
    </row>
    <row r="90" spans="1:8" ht="18">
      <c r="A90" s="56"/>
      <c r="B90" s="56"/>
      <c r="C90" s="56"/>
      <c r="D90" s="56"/>
      <c r="E90" s="56"/>
      <c r="F90" s="56"/>
      <c r="G90" s="94"/>
      <c r="H90" s="56"/>
    </row>
    <row r="91" spans="1:8" ht="18">
      <c r="A91" s="56"/>
      <c r="B91" s="56"/>
      <c r="C91" s="56"/>
      <c r="D91" s="56"/>
      <c r="E91" s="56"/>
      <c r="F91" s="56"/>
      <c r="G91" s="94"/>
      <c r="H91" s="56"/>
    </row>
    <row r="92" spans="1:8" ht="18">
      <c r="A92" s="56"/>
      <c r="B92" s="56"/>
      <c r="C92" s="56"/>
      <c r="D92" s="56"/>
      <c r="E92" s="56"/>
      <c r="F92" s="56"/>
      <c r="G92" s="94"/>
      <c r="H92" s="56"/>
    </row>
    <row r="93" spans="1:8" ht="18">
      <c r="A93" s="56"/>
      <c r="B93" s="56"/>
      <c r="C93" s="56"/>
      <c r="D93" s="56"/>
      <c r="E93" s="56"/>
      <c r="F93" s="56"/>
      <c r="G93" s="94"/>
      <c r="H93" s="56"/>
    </row>
    <row r="94" spans="1:8" ht="18">
      <c r="A94" s="56"/>
      <c r="B94" s="56"/>
      <c r="C94" s="56"/>
      <c r="D94" s="56"/>
      <c r="E94" s="56"/>
      <c r="F94" s="56"/>
      <c r="G94" s="94"/>
      <c r="H94" s="56"/>
    </row>
    <row r="95" spans="1:8" ht="18">
      <c r="A95" s="56"/>
      <c r="B95" s="56"/>
      <c r="C95" s="56"/>
      <c r="D95" s="56"/>
      <c r="E95" s="56"/>
      <c r="F95" s="56"/>
      <c r="G95" s="94"/>
      <c r="H95" s="56"/>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5DCB5-1AD8-44BE-B703-4BE0375117A4}">
  <dimension ref="A1:AO87"/>
  <sheetViews>
    <sheetView workbookViewId="0">
      <selection activeCell="A2" sqref="A2"/>
    </sheetView>
  </sheetViews>
  <sheetFormatPr defaultRowHeight="14.5"/>
  <cols>
    <col min="1" max="1" width="73.81640625" customWidth="1" collapsed="1"/>
    <col min="2" max="6" width="16.7265625" customWidth="1"/>
    <col min="7" max="7" width="16.7265625" style="98" customWidth="1"/>
    <col min="9" max="9" width="9.7265625" customWidth="1"/>
  </cols>
  <sheetData>
    <row r="1" spans="1:41" ht="61.5" customHeight="1">
      <c r="B1" s="56"/>
      <c r="C1" s="56"/>
      <c r="D1" s="56"/>
      <c r="E1" s="56"/>
      <c r="F1" s="56"/>
      <c r="G1" s="94"/>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row>
    <row r="2" spans="1:41" ht="25.5" customHeight="1">
      <c r="A2" s="56" t="s">
        <v>281</v>
      </c>
      <c r="B2" s="56"/>
      <c r="C2" s="56"/>
      <c r="D2" s="56"/>
      <c r="E2" s="56"/>
      <c r="F2" s="56"/>
      <c r="G2" s="9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row>
    <row r="3" spans="1:41" ht="18">
      <c r="A3" s="65" t="s">
        <v>45</v>
      </c>
      <c r="B3" s="95">
        <v>2020</v>
      </c>
      <c r="C3" s="95" t="s">
        <v>2</v>
      </c>
      <c r="D3" s="95" t="s">
        <v>3</v>
      </c>
      <c r="E3" s="95" t="s">
        <v>4</v>
      </c>
      <c r="F3" s="95">
        <v>2024</v>
      </c>
      <c r="G3" s="96"/>
      <c r="H3" s="199"/>
      <c r="I3" s="199"/>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row>
    <row r="4" spans="1:41" ht="18">
      <c r="A4" s="64" t="s">
        <v>200</v>
      </c>
      <c r="B4" s="64"/>
      <c r="C4" s="8">
        <v>491</v>
      </c>
      <c r="D4" s="8">
        <v>520</v>
      </c>
      <c r="E4" s="8">
        <v>572</v>
      </c>
      <c r="F4" s="36">
        <v>422</v>
      </c>
      <c r="G4" s="96"/>
      <c r="H4" s="199"/>
      <c r="I4" s="199"/>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row>
    <row r="5" spans="1:41" ht="18">
      <c r="A5" s="64" t="s">
        <v>201</v>
      </c>
      <c r="B5" s="64">
        <v>181</v>
      </c>
      <c r="C5" s="8">
        <v>198</v>
      </c>
      <c r="D5" s="8">
        <v>191</v>
      </c>
      <c r="E5" s="8">
        <v>186.9</v>
      </c>
      <c r="F5" s="36">
        <v>207</v>
      </c>
      <c r="G5" s="96"/>
      <c r="H5" s="199"/>
      <c r="I5" s="199"/>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row>
    <row r="6" spans="1:41" ht="18">
      <c r="A6" s="64" t="s">
        <v>202</v>
      </c>
      <c r="B6" s="64"/>
      <c r="C6" s="8"/>
      <c r="D6" s="8"/>
      <c r="E6" s="8">
        <v>36.700000000000003</v>
      </c>
      <c r="F6" s="36">
        <v>215</v>
      </c>
      <c r="G6" s="96"/>
      <c r="H6" s="199"/>
      <c r="I6" s="199"/>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row>
    <row r="7" spans="1:41" ht="18">
      <c r="A7" s="64" t="s">
        <v>203</v>
      </c>
      <c r="B7" s="64"/>
      <c r="C7" s="8">
        <v>175.78</v>
      </c>
      <c r="D7" s="8">
        <v>135</v>
      </c>
      <c r="E7" s="8">
        <v>156.19999999999999</v>
      </c>
      <c r="F7" s="36">
        <v>165</v>
      </c>
      <c r="G7" s="96"/>
      <c r="H7" s="199"/>
      <c r="I7" s="199"/>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row>
    <row r="8" spans="1:41" ht="18">
      <c r="A8" s="64" t="s">
        <v>204</v>
      </c>
      <c r="B8" s="64">
        <v>9</v>
      </c>
      <c r="C8" s="8">
        <v>21.98</v>
      </c>
      <c r="D8" s="8">
        <v>56</v>
      </c>
      <c r="E8" s="8">
        <v>20.2</v>
      </c>
      <c r="F8" s="36">
        <v>0</v>
      </c>
      <c r="G8" s="96"/>
      <c r="H8" s="199"/>
      <c r="I8" s="199"/>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row>
    <row r="9" spans="1:41" ht="18">
      <c r="A9" s="64" t="s">
        <v>205</v>
      </c>
      <c r="B9" s="64">
        <v>1</v>
      </c>
      <c r="C9" s="8">
        <v>0</v>
      </c>
      <c r="D9" s="8">
        <v>0</v>
      </c>
      <c r="E9" s="8">
        <v>7.9</v>
      </c>
      <c r="F9" s="36">
        <v>0</v>
      </c>
      <c r="G9" s="9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row>
    <row r="10" spans="1:41" ht="18">
      <c r="A10" s="64" t="s">
        <v>46</v>
      </c>
      <c r="B10" s="64"/>
      <c r="C10" s="8">
        <v>0</v>
      </c>
      <c r="D10" s="8">
        <v>72577</v>
      </c>
      <c r="E10" s="8">
        <v>150992</v>
      </c>
      <c r="F10" s="36">
        <v>185544</v>
      </c>
      <c r="G10" s="9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row>
    <row r="11" spans="1:41" ht="18">
      <c r="A11" s="67" t="s">
        <v>47</v>
      </c>
      <c r="B11" s="82">
        <v>10133</v>
      </c>
      <c r="C11" s="11">
        <v>52222</v>
      </c>
      <c r="D11" s="11">
        <v>82955</v>
      </c>
      <c r="E11" s="11">
        <v>52988</v>
      </c>
      <c r="F11" s="148">
        <v>0</v>
      </c>
      <c r="G11" s="9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row>
    <row r="12" spans="1:41">
      <c r="A12" s="48"/>
      <c r="B12" s="48"/>
      <c r="C12" s="48"/>
      <c r="D12" s="48"/>
      <c r="E12" s="48"/>
      <c r="F12" s="48"/>
      <c r="G12" s="96"/>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row>
    <row r="13" spans="1:41">
      <c r="A13" s="48"/>
      <c r="B13" s="48"/>
      <c r="C13" s="48"/>
      <c r="D13" s="48"/>
      <c r="E13" s="48"/>
      <c r="F13" s="48"/>
      <c r="G13" s="96"/>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row>
    <row r="14" spans="1:41">
      <c r="A14" s="48"/>
      <c r="B14" s="48"/>
      <c r="C14" s="48"/>
      <c r="D14" s="48"/>
      <c r="E14" s="48"/>
      <c r="F14" s="48"/>
      <c r="G14" s="96"/>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row>
    <row r="15" spans="1:41">
      <c r="A15" s="48"/>
      <c r="B15" s="48"/>
      <c r="C15" s="48"/>
      <c r="D15" s="48"/>
      <c r="E15" s="48"/>
      <c r="F15" s="48"/>
      <c r="G15" s="96"/>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row>
    <row r="16" spans="1:41">
      <c r="A16" s="48"/>
      <c r="B16" s="48"/>
      <c r="C16" s="48"/>
      <c r="D16" s="48"/>
      <c r="E16" s="48"/>
      <c r="F16" s="48"/>
      <c r="G16" s="96"/>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row>
    <row r="17" spans="1:41">
      <c r="A17" s="48"/>
      <c r="B17" s="48"/>
      <c r="C17" s="48"/>
      <c r="D17" s="48"/>
      <c r="E17" s="48"/>
      <c r="F17" s="48"/>
      <c r="G17" s="96"/>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row>
    <row r="18" spans="1:41">
      <c r="A18" s="48"/>
      <c r="B18" s="48"/>
      <c r="C18" s="48"/>
      <c r="D18" s="48"/>
      <c r="E18" s="48"/>
      <c r="F18" s="48"/>
      <c r="G18" s="96"/>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row>
    <row r="19" spans="1:41">
      <c r="A19" s="48"/>
      <c r="B19" s="48"/>
      <c r="C19" s="48"/>
      <c r="D19" s="48"/>
      <c r="E19" s="48"/>
      <c r="F19" s="48"/>
      <c r="G19" s="96"/>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row>
    <row r="20" spans="1:41">
      <c r="A20" s="48"/>
      <c r="B20" s="48"/>
      <c r="C20" s="48"/>
      <c r="D20" s="48"/>
      <c r="E20" s="48"/>
      <c r="F20" s="48"/>
      <c r="G20" s="96"/>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row>
    <row r="21" spans="1:41">
      <c r="A21" s="48"/>
      <c r="B21" s="48"/>
      <c r="C21" s="48"/>
      <c r="D21" s="48"/>
      <c r="E21" s="48"/>
      <c r="F21" s="48"/>
      <c r="G21" s="96"/>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row>
    <row r="22" spans="1:41">
      <c r="A22" s="48"/>
      <c r="B22" s="48"/>
      <c r="C22" s="48"/>
      <c r="D22" s="48"/>
      <c r="E22" s="48"/>
      <c r="F22" s="48"/>
      <c r="G22" s="96"/>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row>
    <row r="23" spans="1:41">
      <c r="A23" s="48"/>
      <c r="B23" s="48"/>
      <c r="C23" s="48"/>
      <c r="D23" s="48"/>
      <c r="E23" s="48"/>
      <c r="F23" s="48"/>
      <c r="G23" s="96"/>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row>
    <row r="24" spans="1:41">
      <c r="A24" s="48"/>
      <c r="B24" s="48"/>
      <c r="C24" s="48"/>
      <c r="D24" s="48"/>
      <c r="E24" s="48"/>
      <c r="F24" s="48"/>
      <c r="G24" s="96"/>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row>
    <row r="25" spans="1:41">
      <c r="A25" s="48"/>
      <c r="B25" s="48"/>
      <c r="C25" s="48"/>
      <c r="D25" s="48"/>
      <c r="E25" s="48"/>
      <c r="F25" s="48"/>
      <c r="G25" s="96"/>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row>
    <row r="26" spans="1:41">
      <c r="A26" s="48"/>
      <c r="B26" s="48"/>
      <c r="C26" s="48"/>
      <c r="D26" s="48"/>
      <c r="E26" s="48"/>
      <c r="F26" s="48"/>
      <c r="G26" s="96"/>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row>
    <row r="27" spans="1:41">
      <c r="A27" s="48"/>
      <c r="B27" s="48"/>
      <c r="C27" s="48"/>
      <c r="D27" s="48"/>
      <c r="E27" s="48"/>
      <c r="F27" s="48"/>
      <c r="G27" s="96"/>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row>
    <row r="28" spans="1:41">
      <c r="A28" s="48"/>
      <c r="B28" s="48"/>
      <c r="C28" s="48"/>
      <c r="D28" s="48"/>
      <c r="E28" s="48"/>
      <c r="F28" s="48"/>
      <c r="G28" s="96"/>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row>
    <row r="29" spans="1:41">
      <c r="A29" s="48"/>
      <c r="B29" s="48"/>
      <c r="C29" s="48"/>
      <c r="D29" s="48"/>
      <c r="E29" s="48"/>
      <c r="F29" s="48"/>
      <c r="G29" s="96"/>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row>
    <row r="30" spans="1:41">
      <c r="A30" s="48"/>
      <c r="B30" s="48"/>
      <c r="C30" s="48"/>
      <c r="D30" s="48"/>
      <c r="E30" s="48"/>
      <c r="F30" s="48"/>
      <c r="G30" s="96"/>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row>
    <row r="31" spans="1:41">
      <c r="A31" s="48"/>
      <c r="B31" s="48"/>
      <c r="C31" s="48"/>
      <c r="D31" s="48"/>
      <c r="E31" s="48"/>
      <c r="F31" s="48"/>
      <c r="G31" s="96"/>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row>
    <row r="32" spans="1:41" ht="18">
      <c r="A32" s="48"/>
      <c r="B32" s="48"/>
      <c r="C32" s="48"/>
      <c r="D32" s="48"/>
      <c r="E32" s="48"/>
      <c r="F32" s="48"/>
      <c r="G32" s="96"/>
      <c r="H32" s="56"/>
    </row>
    <row r="33" spans="1:8" ht="18">
      <c r="A33" s="48"/>
      <c r="B33" s="48"/>
      <c r="C33" s="48"/>
      <c r="D33" s="48"/>
      <c r="E33" s="48"/>
      <c r="F33" s="48"/>
      <c r="G33" s="96"/>
      <c r="H33" s="56"/>
    </row>
    <row r="34" spans="1:8" ht="18">
      <c r="A34" s="48"/>
      <c r="B34" s="48"/>
      <c r="C34" s="48"/>
      <c r="D34" s="48"/>
      <c r="E34" s="48"/>
      <c r="F34" s="48"/>
      <c r="G34" s="96"/>
      <c r="H34" s="56"/>
    </row>
    <row r="35" spans="1:8" ht="18">
      <c r="A35" s="56"/>
      <c r="B35" s="56"/>
      <c r="C35" s="56"/>
      <c r="D35" s="56"/>
      <c r="E35" s="56"/>
      <c r="F35" s="56"/>
      <c r="G35" s="94"/>
      <c r="H35" s="56"/>
    </row>
    <row r="36" spans="1:8" ht="18">
      <c r="A36" s="56"/>
      <c r="B36" s="56"/>
      <c r="C36" s="56"/>
      <c r="D36" s="56"/>
      <c r="E36" s="56"/>
      <c r="F36" s="56"/>
      <c r="G36" s="94"/>
      <c r="H36" s="56"/>
    </row>
    <row r="37" spans="1:8" ht="18">
      <c r="A37" s="56"/>
      <c r="B37" s="56"/>
      <c r="C37" s="56"/>
      <c r="D37" s="56"/>
      <c r="E37" s="56"/>
      <c r="F37" s="56"/>
      <c r="G37" s="94"/>
      <c r="H37" s="56"/>
    </row>
    <row r="38" spans="1:8" ht="18">
      <c r="A38" s="56"/>
      <c r="B38" s="56"/>
      <c r="C38" s="56"/>
      <c r="D38" s="56"/>
      <c r="E38" s="56"/>
      <c r="F38" s="56"/>
      <c r="G38" s="94"/>
      <c r="H38" s="56"/>
    </row>
    <row r="39" spans="1:8" ht="18">
      <c r="A39" s="56"/>
      <c r="B39" s="56"/>
      <c r="C39" s="56"/>
      <c r="D39" s="56"/>
      <c r="E39" s="56"/>
      <c r="F39" s="56"/>
      <c r="G39" s="94"/>
      <c r="H39" s="56"/>
    </row>
    <row r="40" spans="1:8" ht="18">
      <c r="A40" s="56"/>
      <c r="B40" s="56"/>
      <c r="C40" s="56"/>
      <c r="D40" s="56"/>
      <c r="E40" s="56"/>
      <c r="F40" s="56"/>
      <c r="G40" s="94"/>
      <c r="H40" s="56"/>
    </row>
    <row r="41" spans="1:8" ht="18">
      <c r="A41" s="56"/>
      <c r="B41" s="56"/>
      <c r="C41" s="56"/>
      <c r="D41" s="56"/>
      <c r="E41" s="56"/>
      <c r="F41" s="56"/>
      <c r="G41" s="94"/>
      <c r="H41" s="56"/>
    </row>
    <row r="42" spans="1:8" ht="18">
      <c r="A42" s="56"/>
      <c r="B42" s="56"/>
      <c r="C42" s="56"/>
      <c r="D42" s="56"/>
      <c r="E42" s="56"/>
      <c r="F42" s="56"/>
      <c r="G42" s="94"/>
      <c r="H42" s="56"/>
    </row>
    <row r="43" spans="1:8" ht="18">
      <c r="A43" s="56"/>
      <c r="B43" s="56"/>
      <c r="C43" s="56"/>
      <c r="D43" s="56"/>
      <c r="E43" s="56"/>
      <c r="F43" s="56"/>
      <c r="G43" s="94"/>
      <c r="H43" s="56"/>
    </row>
    <row r="44" spans="1:8" ht="18">
      <c r="A44" s="56"/>
      <c r="B44" s="56"/>
      <c r="C44" s="56"/>
      <c r="D44" s="56"/>
      <c r="E44" s="56"/>
      <c r="F44" s="56"/>
      <c r="G44" s="94"/>
      <c r="H44" s="56"/>
    </row>
    <row r="45" spans="1:8" ht="18">
      <c r="A45" s="56"/>
      <c r="B45" s="56"/>
      <c r="C45" s="56"/>
      <c r="D45" s="56"/>
      <c r="E45" s="56"/>
      <c r="F45" s="56"/>
      <c r="G45" s="94"/>
      <c r="H45" s="56"/>
    </row>
    <row r="46" spans="1:8" ht="18">
      <c r="A46" s="56"/>
      <c r="B46" s="56"/>
      <c r="C46" s="56"/>
      <c r="D46" s="56"/>
      <c r="E46" s="56"/>
      <c r="F46" s="56"/>
      <c r="G46" s="94"/>
      <c r="H46" s="56"/>
    </row>
    <row r="47" spans="1:8" ht="18">
      <c r="A47" s="56"/>
      <c r="B47" s="56"/>
      <c r="C47" s="56"/>
      <c r="D47" s="56"/>
      <c r="E47" s="56"/>
      <c r="F47" s="56"/>
      <c r="G47" s="94"/>
      <c r="H47" s="56"/>
    </row>
    <row r="48" spans="1:8" ht="18">
      <c r="A48" s="56"/>
      <c r="B48" s="56"/>
      <c r="C48" s="56"/>
      <c r="D48" s="56"/>
      <c r="E48" s="56"/>
      <c r="F48" s="56"/>
      <c r="G48" s="94"/>
      <c r="H48" s="56"/>
    </row>
    <row r="49" spans="1:8" ht="18">
      <c r="A49" s="56"/>
      <c r="B49" s="56"/>
      <c r="C49" s="56"/>
      <c r="D49" s="56"/>
      <c r="E49" s="56"/>
      <c r="F49" s="56"/>
      <c r="G49" s="94"/>
      <c r="H49" s="56"/>
    </row>
    <row r="50" spans="1:8" ht="18">
      <c r="A50" s="56"/>
      <c r="B50" s="56"/>
      <c r="C50" s="56"/>
      <c r="D50" s="56"/>
      <c r="E50" s="56"/>
      <c r="F50" s="56"/>
      <c r="G50" s="94"/>
      <c r="H50" s="56"/>
    </row>
    <row r="51" spans="1:8" ht="18">
      <c r="A51" s="56"/>
      <c r="B51" s="56"/>
      <c r="C51" s="56"/>
      <c r="D51" s="56"/>
      <c r="E51" s="56"/>
      <c r="F51" s="56"/>
      <c r="G51" s="94"/>
      <c r="H51" s="56"/>
    </row>
    <row r="52" spans="1:8" ht="18">
      <c r="A52" s="56"/>
      <c r="B52" s="56"/>
      <c r="C52" s="56"/>
      <c r="D52" s="56"/>
      <c r="E52" s="56"/>
      <c r="F52" s="56"/>
      <c r="G52" s="94"/>
      <c r="H52" s="56"/>
    </row>
    <row r="53" spans="1:8" ht="18">
      <c r="A53" s="56"/>
      <c r="B53" s="56"/>
      <c r="C53" s="56"/>
      <c r="D53" s="56"/>
      <c r="E53" s="56"/>
      <c r="F53" s="56"/>
      <c r="G53" s="94"/>
      <c r="H53" s="56"/>
    </row>
    <row r="54" spans="1:8" ht="18">
      <c r="A54" s="56"/>
      <c r="B54" s="56"/>
      <c r="C54" s="56"/>
      <c r="D54" s="56"/>
      <c r="E54" s="56"/>
      <c r="F54" s="56"/>
      <c r="G54" s="94"/>
      <c r="H54" s="56"/>
    </row>
    <row r="55" spans="1:8" ht="18">
      <c r="A55" s="56"/>
      <c r="B55" s="56"/>
      <c r="C55" s="56"/>
      <c r="D55" s="56"/>
      <c r="E55" s="56"/>
      <c r="F55" s="56"/>
      <c r="G55" s="94"/>
      <c r="H55" s="56"/>
    </row>
    <row r="56" spans="1:8" ht="18">
      <c r="A56" s="56"/>
      <c r="B56" s="56"/>
      <c r="C56" s="56"/>
      <c r="D56" s="56"/>
      <c r="E56" s="56"/>
      <c r="F56" s="56"/>
      <c r="G56" s="94"/>
      <c r="H56" s="56"/>
    </row>
    <row r="57" spans="1:8" ht="18">
      <c r="A57" s="56"/>
      <c r="B57" s="56"/>
      <c r="C57" s="56"/>
      <c r="D57" s="56"/>
      <c r="E57" s="56"/>
      <c r="F57" s="56"/>
      <c r="G57" s="94"/>
      <c r="H57" s="56"/>
    </row>
    <row r="58" spans="1:8" ht="18">
      <c r="A58" s="56"/>
      <c r="B58" s="56"/>
      <c r="C58" s="56"/>
      <c r="D58" s="56"/>
      <c r="E58" s="56"/>
      <c r="F58" s="56"/>
      <c r="G58" s="94"/>
      <c r="H58" s="56"/>
    </row>
    <row r="59" spans="1:8" ht="18">
      <c r="A59" s="56"/>
      <c r="B59" s="56"/>
      <c r="C59" s="56"/>
      <c r="D59" s="56"/>
      <c r="E59" s="56"/>
      <c r="F59" s="56"/>
      <c r="G59" s="94"/>
      <c r="H59" s="56"/>
    </row>
    <row r="60" spans="1:8" ht="18">
      <c r="A60" s="56"/>
      <c r="B60" s="56"/>
      <c r="C60" s="56"/>
      <c r="D60" s="56"/>
      <c r="E60" s="56"/>
      <c r="F60" s="56"/>
      <c r="G60" s="94"/>
      <c r="H60" s="56"/>
    </row>
    <row r="61" spans="1:8" ht="18">
      <c r="A61" s="56"/>
      <c r="B61" s="56"/>
      <c r="C61" s="56"/>
      <c r="D61" s="56"/>
      <c r="E61" s="56"/>
      <c r="F61" s="56"/>
      <c r="G61" s="94"/>
      <c r="H61" s="56"/>
    </row>
    <row r="62" spans="1:8" ht="18">
      <c r="A62" s="56"/>
      <c r="B62" s="56"/>
      <c r="C62" s="56"/>
      <c r="D62" s="56"/>
      <c r="E62" s="56"/>
      <c r="F62" s="56"/>
      <c r="G62" s="94"/>
      <c r="H62" s="56"/>
    </row>
    <row r="63" spans="1:8" ht="18">
      <c r="A63" s="56"/>
      <c r="B63" s="56"/>
      <c r="C63" s="56"/>
      <c r="D63" s="56"/>
      <c r="E63" s="56"/>
      <c r="F63" s="56"/>
      <c r="G63" s="94"/>
      <c r="H63" s="56"/>
    </row>
    <row r="64" spans="1:8" ht="18">
      <c r="A64" s="56"/>
      <c r="B64" s="56"/>
      <c r="C64" s="56"/>
      <c r="D64" s="56"/>
      <c r="E64" s="56"/>
      <c r="F64" s="56"/>
      <c r="G64" s="94"/>
      <c r="H64" s="56"/>
    </row>
    <row r="65" spans="1:8" ht="18">
      <c r="A65" s="56"/>
      <c r="B65" s="56"/>
      <c r="C65" s="56"/>
      <c r="D65" s="56"/>
      <c r="E65" s="56"/>
      <c r="F65" s="56"/>
      <c r="G65" s="94"/>
      <c r="H65" s="56"/>
    </row>
    <row r="66" spans="1:8" ht="18">
      <c r="A66" s="56"/>
      <c r="B66" s="56"/>
      <c r="C66" s="56"/>
      <c r="D66" s="56"/>
      <c r="E66" s="56"/>
      <c r="F66" s="56"/>
      <c r="G66" s="94"/>
      <c r="H66" s="56"/>
    </row>
    <row r="67" spans="1:8" ht="18">
      <c r="A67" s="56"/>
      <c r="B67" s="56"/>
      <c r="C67" s="56"/>
      <c r="D67" s="56"/>
      <c r="E67" s="56"/>
      <c r="F67" s="56"/>
      <c r="G67" s="94"/>
      <c r="H67" s="56"/>
    </row>
    <row r="68" spans="1:8" ht="18">
      <c r="A68" s="56"/>
      <c r="B68" s="56"/>
      <c r="C68" s="56"/>
      <c r="D68" s="56"/>
      <c r="E68" s="56"/>
      <c r="F68" s="56"/>
      <c r="G68" s="94"/>
      <c r="H68" s="56"/>
    </row>
    <row r="69" spans="1:8" ht="18">
      <c r="A69" s="56"/>
      <c r="B69" s="56"/>
      <c r="C69" s="56"/>
      <c r="D69" s="56"/>
      <c r="E69" s="56"/>
      <c r="F69" s="56"/>
      <c r="G69" s="94"/>
      <c r="H69" s="56"/>
    </row>
    <row r="70" spans="1:8" ht="18">
      <c r="A70" s="56"/>
      <c r="B70" s="56"/>
      <c r="C70" s="56"/>
      <c r="D70" s="56"/>
      <c r="E70" s="56"/>
      <c r="F70" s="56"/>
      <c r="G70" s="94"/>
      <c r="H70" s="56"/>
    </row>
    <row r="71" spans="1:8" ht="18">
      <c r="A71" s="56"/>
      <c r="B71" s="56"/>
      <c r="C71" s="56"/>
      <c r="D71" s="56"/>
      <c r="E71" s="56"/>
      <c r="F71" s="56"/>
      <c r="G71" s="94"/>
      <c r="H71" s="56"/>
    </row>
    <row r="72" spans="1:8" ht="18">
      <c r="A72" s="56"/>
      <c r="B72" s="56"/>
      <c r="C72" s="56"/>
      <c r="D72" s="56"/>
      <c r="E72" s="56"/>
      <c r="F72" s="56"/>
      <c r="G72" s="94"/>
      <c r="H72" s="56"/>
    </row>
    <row r="73" spans="1:8" ht="18">
      <c r="A73" s="56"/>
      <c r="B73" s="56"/>
      <c r="C73" s="56"/>
      <c r="D73" s="56"/>
      <c r="E73" s="56"/>
      <c r="F73" s="56"/>
      <c r="G73" s="94"/>
      <c r="H73" s="56"/>
    </row>
    <row r="74" spans="1:8" ht="18">
      <c r="A74" s="56"/>
      <c r="B74" s="56"/>
      <c r="C74" s="56"/>
      <c r="D74" s="56"/>
      <c r="E74" s="56"/>
      <c r="F74" s="56"/>
      <c r="G74" s="94"/>
      <c r="H74" s="56"/>
    </row>
    <row r="75" spans="1:8" ht="18">
      <c r="A75" s="56"/>
      <c r="B75" s="56"/>
      <c r="C75" s="56"/>
      <c r="D75" s="56"/>
      <c r="E75" s="56"/>
      <c r="F75" s="56"/>
      <c r="G75" s="94"/>
      <c r="H75" s="56"/>
    </row>
    <row r="76" spans="1:8" ht="18">
      <c r="A76" s="56"/>
      <c r="B76" s="56"/>
      <c r="C76" s="56"/>
      <c r="D76" s="56"/>
      <c r="E76" s="56"/>
      <c r="F76" s="56"/>
      <c r="G76" s="94"/>
      <c r="H76" s="56"/>
    </row>
    <row r="77" spans="1:8" ht="18">
      <c r="A77" s="56"/>
      <c r="B77" s="56"/>
      <c r="C77" s="56"/>
      <c r="D77" s="56"/>
      <c r="E77" s="56"/>
      <c r="F77" s="56"/>
      <c r="G77" s="94"/>
      <c r="H77" s="56"/>
    </row>
    <row r="78" spans="1:8" ht="18">
      <c r="A78" s="56"/>
      <c r="B78" s="56"/>
      <c r="C78" s="56"/>
      <c r="D78" s="56"/>
      <c r="E78" s="56"/>
      <c r="F78" s="56"/>
      <c r="G78" s="94"/>
      <c r="H78" s="56"/>
    </row>
    <row r="79" spans="1:8" ht="18">
      <c r="A79" s="56"/>
      <c r="B79" s="56"/>
      <c r="C79" s="56"/>
      <c r="D79" s="56"/>
      <c r="E79" s="56"/>
      <c r="F79" s="56"/>
      <c r="G79" s="94"/>
      <c r="H79" s="56"/>
    </row>
    <row r="80" spans="1:8" ht="18">
      <c r="A80" s="56"/>
      <c r="B80" s="56"/>
      <c r="C80" s="56"/>
      <c r="D80" s="56"/>
      <c r="E80" s="56"/>
      <c r="F80" s="56"/>
      <c r="G80" s="94"/>
      <c r="H80" s="56"/>
    </row>
    <row r="81" spans="1:8" ht="18">
      <c r="A81" s="56"/>
      <c r="B81" s="56"/>
      <c r="C81" s="56"/>
      <c r="D81" s="56"/>
      <c r="E81" s="56"/>
      <c r="F81" s="56"/>
      <c r="G81" s="94"/>
      <c r="H81" s="56"/>
    </row>
    <row r="82" spans="1:8" ht="18">
      <c r="A82" s="56"/>
      <c r="B82" s="56"/>
      <c r="C82" s="56"/>
      <c r="D82" s="56"/>
      <c r="E82" s="56"/>
      <c r="F82" s="56"/>
      <c r="G82" s="94"/>
      <c r="H82" s="56"/>
    </row>
    <row r="83" spans="1:8" ht="18">
      <c r="A83" s="56"/>
      <c r="B83" s="56"/>
      <c r="C83" s="56"/>
      <c r="D83" s="56"/>
      <c r="E83" s="56"/>
      <c r="F83" s="56"/>
      <c r="G83" s="94"/>
      <c r="H83" s="56"/>
    </row>
    <row r="84" spans="1:8" ht="18">
      <c r="A84" s="56"/>
      <c r="B84" s="56"/>
      <c r="C84" s="56"/>
      <c r="D84" s="56"/>
      <c r="E84" s="56"/>
      <c r="F84" s="56"/>
      <c r="G84" s="94"/>
      <c r="H84" s="56"/>
    </row>
    <row r="85" spans="1:8" ht="18">
      <c r="A85" s="56"/>
      <c r="B85" s="56"/>
      <c r="C85" s="56"/>
      <c r="D85" s="56"/>
      <c r="E85" s="56"/>
      <c r="F85" s="56"/>
      <c r="G85" s="94"/>
      <c r="H85" s="56"/>
    </row>
    <row r="86" spans="1:8" ht="18">
      <c r="A86" s="56"/>
      <c r="B86" s="56"/>
      <c r="C86" s="56"/>
      <c r="D86" s="56"/>
      <c r="E86" s="56"/>
      <c r="F86" s="56"/>
      <c r="G86" s="94"/>
      <c r="H86" s="56"/>
    </row>
    <row r="87" spans="1:8" ht="18">
      <c r="A87" s="56"/>
      <c r="B87" s="56"/>
      <c r="C87" s="56"/>
      <c r="D87" s="56"/>
      <c r="E87" s="56"/>
      <c r="F87" s="56"/>
      <c r="G87" s="94"/>
      <c r="H87" s="56"/>
    </row>
  </sheetData>
  <mergeCells count="1">
    <mergeCell ref="H3:I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08DC0-B549-47F4-AFE8-12429B1D7B1D}">
  <dimension ref="A1:AO129"/>
  <sheetViews>
    <sheetView zoomScale="98" workbookViewId="0">
      <selection activeCell="F107" sqref="F107:AD129"/>
    </sheetView>
  </sheetViews>
  <sheetFormatPr defaultRowHeight="14.5"/>
  <cols>
    <col min="1" max="1" width="73.81640625" customWidth="1" collapsed="1"/>
    <col min="2" max="2" width="16.7265625" bestFit="1" customWidth="1"/>
    <col min="3" max="3" width="21.54296875" bestFit="1" customWidth="1"/>
    <col min="4" max="4" width="18.453125" bestFit="1" customWidth="1"/>
    <col min="5" max="9" width="16.7265625" customWidth="1"/>
  </cols>
  <sheetData>
    <row r="1" spans="1:31" ht="61.1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spans="1:31" ht="25.15" customHeight="1">
      <c r="A2" s="81" t="s">
        <v>282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spans="1:31">
      <c r="A3" s="79" t="s">
        <v>382</v>
      </c>
      <c r="B3" s="114"/>
      <c r="C3" s="95" t="s">
        <v>15</v>
      </c>
      <c r="D3" s="95" t="s">
        <v>16</v>
      </c>
      <c r="E3" s="95" t="s">
        <v>17</v>
      </c>
      <c r="F3" s="4"/>
      <c r="G3" s="4"/>
      <c r="H3" s="4"/>
      <c r="I3" s="4"/>
      <c r="J3" s="4"/>
      <c r="K3" s="4"/>
      <c r="L3" s="4"/>
      <c r="M3" s="4"/>
      <c r="N3" s="4"/>
      <c r="O3" s="4"/>
      <c r="P3" s="4"/>
      <c r="Q3" s="4"/>
      <c r="R3" s="4"/>
      <c r="S3" s="4"/>
      <c r="T3" s="4"/>
      <c r="U3" s="4"/>
      <c r="V3" s="4"/>
      <c r="W3" s="4"/>
      <c r="X3" s="4"/>
      <c r="Y3" s="4"/>
      <c r="Z3" s="4"/>
      <c r="AA3" s="4"/>
      <c r="AB3" s="4"/>
      <c r="AC3" s="4"/>
      <c r="AD3" s="4"/>
      <c r="AE3" s="4"/>
    </row>
    <row r="4" spans="1:31">
      <c r="A4" s="7" t="s">
        <v>299</v>
      </c>
      <c r="B4" s="4"/>
      <c r="C4" s="7">
        <v>304</v>
      </c>
      <c r="D4" s="7">
        <v>1436</v>
      </c>
      <c r="E4" s="9">
        <v>1740</v>
      </c>
      <c r="F4" s="4"/>
      <c r="G4" s="4"/>
      <c r="H4" s="4"/>
      <c r="I4" s="4"/>
      <c r="J4" s="4"/>
      <c r="K4" s="4"/>
      <c r="L4" s="4"/>
      <c r="M4" s="4"/>
      <c r="N4" s="4"/>
      <c r="O4" s="4"/>
      <c r="P4" s="4"/>
      <c r="Q4" s="4"/>
      <c r="R4" s="4"/>
      <c r="S4" s="4"/>
      <c r="T4" s="4"/>
      <c r="U4" s="4"/>
      <c r="V4" s="4"/>
      <c r="W4" s="4"/>
      <c r="X4" s="4"/>
      <c r="Y4" s="4"/>
      <c r="Z4" s="4"/>
      <c r="AA4" s="4"/>
      <c r="AB4" s="4"/>
      <c r="AC4" s="4"/>
      <c r="AD4" s="4"/>
      <c r="AE4" s="4"/>
    </row>
    <row r="5" spans="1:31">
      <c r="A5" s="7" t="s">
        <v>383</v>
      </c>
      <c r="B5" s="4"/>
      <c r="C5" s="7">
        <v>8</v>
      </c>
      <c r="D5" s="7">
        <v>16</v>
      </c>
      <c r="E5" s="9">
        <v>24</v>
      </c>
      <c r="F5" s="4"/>
      <c r="G5" s="4"/>
      <c r="H5" s="4"/>
      <c r="I5" s="4"/>
      <c r="J5" s="4"/>
      <c r="K5" s="4"/>
      <c r="L5" s="4"/>
      <c r="M5" s="4"/>
      <c r="N5" s="4"/>
      <c r="O5" s="4"/>
      <c r="P5" s="4"/>
      <c r="Q5" s="4"/>
      <c r="R5" s="4"/>
      <c r="S5" s="4"/>
      <c r="T5" s="4"/>
      <c r="U5" s="4"/>
      <c r="V5" s="4"/>
      <c r="W5" s="4"/>
      <c r="X5" s="4"/>
      <c r="Y5" s="4"/>
      <c r="Z5" s="4"/>
      <c r="AA5" s="4"/>
      <c r="AB5" s="4"/>
      <c r="AC5" s="4"/>
      <c r="AD5" s="4"/>
      <c r="AE5" s="4"/>
    </row>
    <row r="6" spans="1:31">
      <c r="A6" s="7" t="s">
        <v>384</v>
      </c>
      <c r="B6" s="4"/>
      <c r="C6" s="7">
        <v>2</v>
      </c>
      <c r="D6" s="7">
        <v>3</v>
      </c>
      <c r="E6" s="9">
        <v>5</v>
      </c>
      <c r="F6" s="4"/>
      <c r="G6" s="4"/>
      <c r="H6" s="4"/>
      <c r="I6" s="4"/>
      <c r="J6" s="4"/>
      <c r="K6" s="4"/>
      <c r="L6" s="4"/>
      <c r="M6" s="4"/>
      <c r="N6" s="4"/>
      <c r="O6" s="4"/>
      <c r="P6" s="4"/>
      <c r="Q6" s="4"/>
      <c r="R6" s="4"/>
      <c r="S6" s="4"/>
      <c r="T6" s="4"/>
      <c r="U6" s="4"/>
      <c r="V6" s="4"/>
      <c r="W6" s="4"/>
      <c r="X6" s="4"/>
      <c r="Y6" s="4"/>
      <c r="Z6" s="4"/>
      <c r="AA6" s="4"/>
      <c r="AB6" s="4"/>
      <c r="AC6" s="4"/>
      <c r="AD6" s="4"/>
      <c r="AE6" s="4"/>
    </row>
    <row r="7" spans="1:31">
      <c r="A7" s="7" t="s">
        <v>385</v>
      </c>
      <c r="B7" s="4"/>
      <c r="C7" s="7">
        <v>1</v>
      </c>
      <c r="D7" s="7">
        <v>1</v>
      </c>
      <c r="E7" s="9">
        <v>2</v>
      </c>
      <c r="F7" s="4"/>
      <c r="G7" s="4"/>
      <c r="H7" s="4"/>
      <c r="I7" s="4"/>
      <c r="J7" s="4"/>
      <c r="K7" s="4"/>
      <c r="L7" s="4"/>
      <c r="M7" s="4"/>
      <c r="N7" s="4"/>
      <c r="O7" s="4"/>
      <c r="P7" s="4"/>
      <c r="Q7" s="4"/>
      <c r="R7" s="4"/>
      <c r="S7" s="4"/>
      <c r="T7" s="4"/>
      <c r="U7" s="4"/>
      <c r="V7" s="4"/>
      <c r="W7" s="4"/>
      <c r="X7" s="4"/>
      <c r="Y7" s="4"/>
      <c r="Z7" s="4"/>
      <c r="AA7" s="4"/>
      <c r="AB7" s="4"/>
      <c r="AC7" s="4"/>
      <c r="AD7" s="4"/>
      <c r="AE7" s="4"/>
    </row>
    <row r="8" spans="1:31">
      <c r="A8" s="20" t="s">
        <v>17</v>
      </c>
      <c r="B8" s="158"/>
      <c r="C8" s="20">
        <f>SUM(C4:C7)</f>
        <v>315</v>
      </c>
      <c r="D8" s="20">
        <f>SUM(D4:D7)</f>
        <v>1456</v>
      </c>
      <c r="E8" s="25">
        <v>1771</v>
      </c>
      <c r="F8" s="4"/>
      <c r="G8" s="4"/>
      <c r="H8" s="4"/>
      <c r="I8" s="4"/>
      <c r="J8" s="4"/>
      <c r="K8" s="4"/>
      <c r="L8" s="4"/>
      <c r="M8" s="4"/>
      <c r="N8" s="4"/>
      <c r="O8" s="4"/>
      <c r="P8" s="4"/>
      <c r="Q8" s="4"/>
      <c r="R8" s="4"/>
      <c r="S8" s="4"/>
      <c r="T8" s="4"/>
      <c r="U8" s="4"/>
      <c r="V8" s="4"/>
      <c r="W8" s="4"/>
      <c r="X8" s="4"/>
      <c r="Y8" s="4"/>
      <c r="Z8" s="4"/>
      <c r="AA8" s="4"/>
      <c r="AB8" s="4"/>
      <c r="AC8" s="4"/>
      <c r="AD8" s="4"/>
      <c r="AE8" s="4"/>
    </row>
    <row r="9" spans="1:31">
      <c r="A9" s="151" t="s">
        <v>386</v>
      </c>
      <c r="B9" s="167"/>
      <c r="C9" s="152">
        <f>+C8/E8</f>
        <v>0.17786561264822134</v>
      </c>
      <c r="D9" s="152">
        <f>+D8/E8</f>
        <v>0.82213438735177868</v>
      </c>
      <c r="E9" s="153"/>
      <c r="F9" s="4"/>
      <c r="G9" s="4"/>
      <c r="H9" s="4"/>
      <c r="I9" s="4"/>
      <c r="J9" s="4"/>
      <c r="K9" s="4"/>
      <c r="L9" s="4"/>
      <c r="M9" s="4"/>
      <c r="N9" s="4"/>
      <c r="O9" s="4"/>
      <c r="P9" s="4"/>
      <c r="Q9" s="4"/>
      <c r="R9" s="4"/>
      <c r="S9" s="4"/>
      <c r="T9" s="4"/>
      <c r="U9" s="4"/>
      <c r="V9" s="4"/>
      <c r="W9" s="4"/>
      <c r="X9" s="4"/>
      <c r="Y9" s="4"/>
      <c r="Z9" s="4"/>
      <c r="AA9" s="4"/>
      <c r="AB9" s="4"/>
      <c r="AC9" s="4"/>
      <c r="AD9" s="4"/>
      <c r="AE9" s="4"/>
    </row>
    <row r="10" spans="1:31">
      <c r="A10" s="27" t="s">
        <v>271</v>
      </c>
      <c r="B10" s="4"/>
      <c r="C10" s="7"/>
      <c r="D10" s="7"/>
      <c r="E10" s="7"/>
      <c r="F10" s="4"/>
      <c r="G10" s="4"/>
      <c r="H10" s="4"/>
      <c r="I10" s="4"/>
      <c r="J10" s="4"/>
      <c r="K10" s="4"/>
      <c r="L10" s="4"/>
      <c r="M10" s="4"/>
      <c r="N10" s="4"/>
      <c r="O10" s="4"/>
      <c r="P10" s="4"/>
      <c r="Q10" s="4"/>
      <c r="R10" s="4"/>
      <c r="S10" s="4"/>
      <c r="T10" s="4"/>
      <c r="U10" s="4"/>
      <c r="V10" s="4"/>
      <c r="W10" s="4"/>
      <c r="X10" s="4"/>
      <c r="Y10" s="4"/>
      <c r="Z10" s="4"/>
      <c r="AA10" s="4"/>
      <c r="AB10" s="4"/>
      <c r="AC10" s="4"/>
      <c r="AD10" s="4"/>
      <c r="AE10" s="4"/>
    </row>
    <row r="11" spans="1:3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row>
    <row r="12" spans="1:31">
      <c r="A12" s="79" t="s">
        <v>418</v>
      </c>
      <c r="B12" s="114"/>
      <c r="C12" s="114"/>
      <c r="D12" s="114"/>
      <c r="E12" s="114" t="s">
        <v>17</v>
      </c>
      <c r="F12" s="4"/>
      <c r="G12" s="4"/>
      <c r="H12" s="4"/>
      <c r="I12" s="4"/>
      <c r="J12" s="4"/>
      <c r="K12" s="4"/>
      <c r="L12" s="4"/>
      <c r="M12" s="4"/>
      <c r="N12" s="4"/>
      <c r="O12" s="4"/>
      <c r="P12" s="4"/>
      <c r="Q12" s="4"/>
      <c r="R12" s="4"/>
      <c r="S12" s="4"/>
      <c r="T12" s="4"/>
      <c r="U12" s="4"/>
      <c r="V12" s="4"/>
      <c r="W12" s="4"/>
      <c r="X12" s="4"/>
      <c r="Y12" s="4"/>
      <c r="Z12" s="4"/>
      <c r="AA12" s="4"/>
      <c r="AB12" s="4"/>
      <c r="AC12" s="4"/>
      <c r="AD12" s="4"/>
      <c r="AE12" s="4"/>
    </row>
    <row r="13" spans="1:31">
      <c r="A13" s="7" t="s">
        <v>387</v>
      </c>
      <c r="B13" s="4"/>
      <c r="C13" s="7"/>
      <c r="D13" s="7"/>
      <c r="E13" s="9">
        <v>101</v>
      </c>
      <c r="F13" s="4"/>
      <c r="G13" s="4"/>
      <c r="H13" s="4"/>
      <c r="I13" s="4"/>
      <c r="J13" s="4"/>
      <c r="K13" s="4"/>
      <c r="L13" s="4"/>
      <c r="M13" s="4"/>
      <c r="N13" s="4"/>
      <c r="O13" s="4"/>
      <c r="P13" s="4"/>
      <c r="Q13" s="4"/>
      <c r="R13" s="4"/>
      <c r="S13" s="4"/>
      <c r="T13" s="4"/>
      <c r="U13" s="4"/>
      <c r="V13" s="4"/>
      <c r="W13" s="4"/>
      <c r="X13" s="4"/>
      <c r="Y13" s="4"/>
      <c r="Z13" s="4"/>
      <c r="AA13" s="4"/>
      <c r="AB13" s="4"/>
      <c r="AC13" s="4"/>
      <c r="AD13" s="4"/>
      <c r="AE13" s="4"/>
    </row>
    <row r="14" spans="1:31">
      <c r="A14" s="7" t="s">
        <v>388</v>
      </c>
      <c r="B14" s="4"/>
      <c r="C14" s="7"/>
      <c r="D14" s="7"/>
      <c r="E14" s="9">
        <v>1771</v>
      </c>
      <c r="F14" s="4"/>
      <c r="G14" s="4"/>
      <c r="H14" s="4"/>
      <c r="I14" s="4"/>
      <c r="J14" s="4"/>
      <c r="K14" s="4"/>
      <c r="L14" s="4"/>
      <c r="M14" s="4"/>
      <c r="N14" s="4"/>
      <c r="O14" s="4"/>
      <c r="P14" s="4"/>
      <c r="Q14" s="4"/>
      <c r="R14" s="4"/>
      <c r="S14" s="4"/>
      <c r="T14" s="4"/>
      <c r="U14" s="4"/>
      <c r="V14" s="4"/>
      <c r="W14" s="4"/>
      <c r="X14" s="4"/>
      <c r="Y14" s="4"/>
      <c r="Z14" s="4"/>
      <c r="AA14" s="4"/>
      <c r="AB14" s="4"/>
      <c r="AC14" s="4"/>
      <c r="AD14" s="4"/>
      <c r="AE14" s="4"/>
    </row>
    <row r="15" spans="1:31" s="53" customFormat="1">
      <c r="A15" s="20" t="s">
        <v>389</v>
      </c>
      <c r="B15" s="158"/>
      <c r="C15" s="20"/>
      <c r="D15" s="20"/>
      <c r="E15" s="150">
        <f>+E13/E14</f>
        <v>5.7029926595143984E-2</v>
      </c>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row>
    <row r="16" spans="1:31">
      <c r="A16" s="7"/>
      <c r="B16" s="4"/>
      <c r="C16" s="7"/>
      <c r="D16" s="7"/>
      <c r="E16" s="7"/>
      <c r="F16" s="7"/>
      <c r="G16" s="7"/>
      <c r="H16" s="7"/>
      <c r="I16" s="4"/>
      <c r="J16" s="4"/>
      <c r="K16" s="4"/>
      <c r="L16" s="4"/>
      <c r="M16" s="4"/>
      <c r="N16" s="4"/>
      <c r="O16" s="4"/>
      <c r="P16" s="4"/>
      <c r="Q16" s="4"/>
      <c r="R16" s="4"/>
      <c r="S16" s="4"/>
      <c r="T16" s="4"/>
      <c r="U16" s="4"/>
      <c r="V16" s="4"/>
      <c r="W16" s="4"/>
      <c r="X16" s="4"/>
      <c r="Y16" s="4"/>
      <c r="Z16" s="4"/>
      <c r="AA16" s="4"/>
      <c r="AB16" s="4"/>
      <c r="AC16" s="4"/>
      <c r="AD16" s="4"/>
      <c r="AE16" s="4"/>
    </row>
    <row r="17" spans="1:31">
      <c r="A17" s="79" t="s">
        <v>390</v>
      </c>
      <c r="B17" s="114"/>
      <c r="C17" s="114"/>
      <c r="D17" s="114"/>
      <c r="E17" s="114" t="s">
        <v>17</v>
      </c>
      <c r="F17" s="4"/>
      <c r="G17" s="4"/>
      <c r="H17" s="4"/>
      <c r="I17" s="4"/>
      <c r="J17" s="4"/>
      <c r="K17" s="4"/>
      <c r="L17" s="4"/>
      <c r="M17" s="4"/>
      <c r="N17" s="4"/>
      <c r="O17" s="4"/>
      <c r="P17" s="4"/>
      <c r="Q17" s="4"/>
      <c r="R17" s="4"/>
      <c r="S17" s="4"/>
      <c r="T17" s="4"/>
      <c r="U17" s="4"/>
      <c r="V17" s="4"/>
      <c r="W17" s="4"/>
      <c r="X17" s="4"/>
      <c r="Y17" s="4"/>
      <c r="Z17" s="4"/>
      <c r="AA17" s="4"/>
      <c r="AB17" s="4"/>
      <c r="AC17" s="4"/>
      <c r="AD17" s="4"/>
      <c r="AE17" s="4"/>
    </row>
    <row r="18" spans="1:31">
      <c r="A18" s="7" t="s">
        <v>391</v>
      </c>
      <c r="B18" s="4"/>
      <c r="C18" s="7"/>
      <c r="D18" s="7"/>
      <c r="E18" s="9">
        <v>1349</v>
      </c>
      <c r="F18" s="4"/>
      <c r="G18" s="4"/>
      <c r="H18" s="4"/>
      <c r="I18" s="4"/>
      <c r="J18" s="4"/>
      <c r="K18" s="4"/>
      <c r="L18" s="4"/>
      <c r="M18" s="4"/>
      <c r="N18" s="4"/>
      <c r="O18" s="4"/>
      <c r="P18" s="4"/>
      <c r="Q18" s="4"/>
      <c r="R18" s="4"/>
      <c r="S18" s="4"/>
      <c r="T18" s="4"/>
      <c r="U18" s="4"/>
      <c r="V18" s="4"/>
      <c r="W18" s="4"/>
      <c r="X18" s="4"/>
      <c r="Y18" s="4"/>
      <c r="Z18" s="4"/>
      <c r="AA18" s="4"/>
      <c r="AB18" s="4"/>
      <c r="AC18" s="4"/>
      <c r="AD18" s="4"/>
      <c r="AE18" s="4"/>
    </row>
    <row r="19" spans="1:31">
      <c r="A19" s="20" t="s">
        <v>392</v>
      </c>
      <c r="B19" s="158"/>
      <c r="C19" s="20"/>
      <c r="D19" s="20"/>
      <c r="E19" s="149">
        <v>0.76</v>
      </c>
      <c r="F19" s="4"/>
      <c r="G19" s="4"/>
      <c r="H19" s="4"/>
      <c r="I19" s="4"/>
      <c r="J19" s="4"/>
      <c r="K19" s="4"/>
      <c r="L19" s="4"/>
      <c r="M19" s="4"/>
      <c r="N19" s="4"/>
      <c r="O19" s="4"/>
      <c r="P19" s="4"/>
      <c r="Q19" s="4"/>
      <c r="R19" s="4"/>
      <c r="S19" s="4"/>
      <c r="T19" s="4"/>
      <c r="U19" s="4"/>
      <c r="V19" s="4"/>
      <c r="W19" s="4"/>
      <c r="X19" s="4"/>
      <c r="Y19" s="4"/>
      <c r="Z19" s="4"/>
      <c r="AA19" s="4"/>
      <c r="AB19" s="4"/>
      <c r="AC19" s="4"/>
      <c r="AD19" s="4"/>
      <c r="AE19" s="4"/>
    </row>
    <row r="20" spans="1:31">
      <c r="A20" s="7"/>
      <c r="B20" s="4"/>
      <c r="C20" s="7"/>
      <c r="D20" s="7"/>
      <c r="E20" s="7"/>
      <c r="F20" s="7"/>
      <c r="G20" s="7"/>
      <c r="H20" s="7"/>
      <c r="I20" s="4"/>
      <c r="J20" s="4"/>
      <c r="K20" s="4"/>
      <c r="L20" s="4"/>
      <c r="M20" s="4"/>
      <c r="N20" s="4"/>
      <c r="O20" s="4"/>
      <c r="P20" s="4"/>
      <c r="Q20" s="4"/>
      <c r="R20" s="4"/>
      <c r="S20" s="4"/>
      <c r="T20" s="4"/>
      <c r="U20" s="4"/>
      <c r="V20" s="4"/>
      <c r="W20" s="4"/>
      <c r="X20" s="4"/>
      <c r="Y20" s="4"/>
      <c r="Z20" s="4"/>
      <c r="AA20" s="4"/>
      <c r="AB20" s="4"/>
      <c r="AC20" s="4"/>
      <c r="AD20" s="4"/>
      <c r="AE20" s="4"/>
    </row>
    <row r="21" spans="1:31">
      <c r="A21" s="79" t="s">
        <v>393</v>
      </c>
      <c r="B21" s="114"/>
      <c r="C21" s="114" t="s">
        <v>16</v>
      </c>
      <c r="D21" s="114" t="s">
        <v>15</v>
      </c>
      <c r="E21" s="114" t="s">
        <v>17</v>
      </c>
      <c r="F21" s="4"/>
      <c r="G21" s="4"/>
      <c r="H21" s="4"/>
      <c r="I21" s="4"/>
      <c r="J21" s="4"/>
      <c r="K21" s="4"/>
      <c r="L21" s="4"/>
      <c r="M21" s="4"/>
      <c r="N21" s="4"/>
      <c r="O21" s="4"/>
      <c r="P21" s="4"/>
      <c r="Q21" s="4"/>
      <c r="R21" s="4"/>
      <c r="S21" s="4"/>
      <c r="T21" s="4"/>
      <c r="U21" s="4"/>
      <c r="V21" s="4"/>
      <c r="W21" s="4"/>
      <c r="X21" s="4"/>
      <c r="Y21" s="4"/>
      <c r="Z21" s="4"/>
      <c r="AA21" s="4"/>
      <c r="AB21" s="4"/>
      <c r="AC21" s="4"/>
      <c r="AD21" s="4"/>
      <c r="AE21" s="4"/>
    </row>
    <row r="22" spans="1:31">
      <c r="A22" s="7" t="s">
        <v>394</v>
      </c>
      <c r="B22" s="4"/>
      <c r="C22" s="7">
        <v>11</v>
      </c>
      <c r="D22" s="7">
        <v>26</v>
      </c>
      <c r="E22" s="9">
        <v>37</v>
      </c>
      <c r="F22" s="4"/>
      <c r="G22" s="4"/>
      <c r="H22" s="4"/>
      <c r="I22" s="4"/>
      <c r="J22" s="4"/>
      <c r="K22" s="4"/>
      <c r="L22" s="4"/>
      <c r="M22" s="4"/>
      <c r="N22" s="4"/>
      <c r="O22" s="4"/>
      <c r="P22" s="4"/>
      <c r="Q22" s="4"/>
      <c r="R22" s="4"/>
      <c r="S22" s="4"/>
      <c r="T22" s="4"/>
      <c r="U22" s="4"/>
      <c r="V22" s="4"/>
      <c r="W22" s="4"/>
      <c r="X22" s="4"/>
      <c r="Y22" s="4"/>
      <c r="Z22" s="4"/>
      <c r="AA22" s="4"/>
      <c r="AB22" s="4"/>
      <c r="AC22" s="4"/>
      <c r="AD22" s="4"/>
      <c r="AE22" s="4"/>
    </row>
    <row r="23" spans="1:31">
      <c r="A23" s="20" t="s">
        <v>395</v>
      </c>
      <c r="B23" s="158"/>
      <c r="C23" s="101">
        <v>0.3</v>
      </c>
      <c r="D23" s="101">
        <v>0.7</v>
      </c>
      <c r="E23" s="149">
        <v>1</v>
      </c>
      <c r="F23" s="4"/>
      <c r="G23" s="4"/>
      <c r="H23" s="4"/>
      <c r="I23" s="4"/>
      <c r="J23" s="4"/>
      <c r="K23" s="4"/>
      <c r="L23" s="4"/>
      <c r="M23" s="4"/>
      <c r="N23" s="4"/>
      <c r="O23" s="4"/>
      <c r="P23" s="4"/>
      <c r="Q23" s="4"/>
      <c r="R23" s="4"/>
      <c r="S23" s="4"/>
      <c r="T23" s="4"/>
      <c r="U23" s="4"/>
      <c r="V23" s="4"/>
      <c r="W23" s="4"/>
      <c r="X23" s="4"/>
      <c r="Y23" s="4"/>
      <c r="Z23" s="4"/>
      <c r="AA23" s="4"/>
      <c r="AB23" s="4"/>
      <c r="AC23" s="4"/>
      <c r="AD23" s="4"/>
      <c r="AE23" s="4"/>
    </row>
    <row r="24" spans="1:31">
      <c r="A24" s="7"/>
      <c r="B24" s="7"/>
      <c r="C24" s="7"/>
      <c r="D24" s="7"/>
      <c r="E24" s="7"/>
      <c r="F24" s="7"/>
      <c r="G24" s="7"/>
      <c r="H24" s="7"/>
      <c r="I24" s="4"/>
      <c r="J24" s="4"/>
      <c r="K24" s="4"/>
      <c r="L24" s="4"/>
      <c r="M24" s="4"/>
      <c r="N24" s="4"/>
      <c r="O24" s="4"/>
      <c r="P24" s="4"/>
      <c r="Q24" s="4"/>
      <c r="R24" s="4"/>
      <c r="S24" s="4"/>
      <c r="T24" s="4"/>
      <c r="U24" s="4"/>
      <c r="V24" s="4"/>
      <c r="W24" s="4"/>
      <c r="X24" s="4"/>
      <c r="Y24" s="4"/>
      <c r="Z24" s="4"/>
      <c r="AA24" s="4"/>
      <c r="AB24" s="4"/>
      <c r="AC24" s="4"/>
      <c r="AD24" s="4"/>
      <c r="AE24" s="4"/>
    </row>
    <row r="25" spans="1:31">
      <c r="A25" s="79" t="s">
        <v>399</v>
      </c>
      <c r="B25" s="114" t="s">
        <v>396</v>
      </c>
      <c r="C25" s="114" t="s">
        <v>397</v>
      </c>
      <c r="D25" s="114" t="s">
        <v>398</v>
      </c>
      <c r="E25" s="114" t="s">
        <v>19</v>
      </c>
      <c r="F25" s="4"/>
      <c r="G25" s="4"/>
      <c r="H25" s="4"/>
      <c r="I25" s="4"/>
      <c r="J25" s="4"/>
      <c r="K25" s="4"/>
      <c r="L25" s="4"/>
      <c r="M25" s="4"/>
      <c r="N25" s="4"/>
      <c r="O25" s="4"/>
      <c r="P25" s="4"/>
      <c r="Q25" s="4"/>
      <c r="R25" s="4"/>
      <c r="S25" s="4"/>
      <c r="T25" s="4"/>
      <c r="U25" s="4"/>
      <c r="V25" s="4"/>
      <c r="W25" s="4"/>
      <c r="X25" s="4"/>
      <c r="Y25" s="4"/>
      <c r="Z25" s="4"/>
      <c r="AA25" s="4"/>
      <c r="AB25" s="4"/>
      <c r="AC25" s="4"/>
      <c r="AD25" s="4"/>
      <c r="AE25" s="4"/>
    </row>
    <row r="26" spans="1:31">
      <c r="A26" s="4" t="s">
        <v>400</v>
      </c>
      <c r="B26" s="155">
        <v>295</v>
      </c>
      <c r="C26" s="156">
        <v>1243</v>
      </c>
      <c r="D26" s="156">
        <v>233</v>
      </c>
      <c r="E26" s="159">
        <v>1771</v>
      </c>
      <c r="F26" s="4"/>
      <c r="G26" s="4"/>
      <c r="H26" s="4"/>
      <c r="I26" s="4"/>
      <c r="J26" s="4"/>
      <c r="K26" s="4"/>
      <c r="L26" s="4"/>
      <c r="M26" s="4"/>
      <c r="N26" s="4"/>
      <c r="O26" s="4"/>
      <c r="P26" s="4"/>
      <c r="Q26" s="4"/>
      <c r="R26" s="4"/>
      <c r="S26" s="4"/>
      <c r="T26" s="4"/>
      <c r="U26" s="4"/>
      <c r="V26" s="4"/>
      <c r="W26" s="4"/>
      <c r="X26" s="4"/>
      <c r="Y26" s="4"/>
      <c r="Z26" s="4"/>
      <c r="AA26" s="4"/>
      <c r="AB26" s="4"/>
      <c r="AC26" s="4"/>
      <c r="AD26" s="4"/>
      <c r="AE26" s="4"/>
    </row>
    <row r="27" spans="1:31">
      <c r="A27" s="20" t="s">
        <v>386</v>
      </c>
      <c r="B27" s="101">
        <v>0.17</v>
      </c>
      <c r="C27" s="101">
        <v>0.7</v>
      </c>
      <c r="D27" s="157">
        <v>0.13</v>
      </c>
      <c r="E27" s="160"/>
      <c r="F27" s="4"/>
      <c r="G27" s="4"/>
      <c r="H27" s="4"/>
      <c r="I27" s="4"/>
      <c r="J27" s="4"/>
      <c r="K27" s="4"/>
      <c r="L27" s="4"/>
      <c r="M27" s="4"/>
      <c r="N27" s="4"/>
      <c r="O27" s="4"/>
      <c r="P27" s="4"/>
      <c r="Q27" s="4"/>
      <c r="R27" s="4"/>
      <c r="S27" s="4"/>
      <c r="T27" s="4"/>
      <c r="U27" s="4"/>
      <c r="V27" s="4"/>
      <c r="W27" s="4"/>
      <c r="X27" s="4"/>
      <c r="Y27" s="4"/>
      <c r="Z27" s="4"/>
      <c r="AA27" s="4"/>
      <c r="AB27" s="4"/>
      <c r="AC27" s="4"/>
      <c r="AD27" s="4"/>
      <c r="AE27" s="4"/>
    </row>
    <row r="28" spans="1:31">
      <c r="A28" s="4" t="s">
        <v>0</v>
      </c>
      <c r="B28" s="4" t="s">
        <v>0</v>
      </c>
      <c r="C28" s="4" t="s">
        <v>0</v>
      </c>
      <c r="D28" s="4" t="s">
        <v>0</v>
      </c>
      <c r="E28" s="4"/>
      <c r="F28" s="4"/>
      <c r="G28" s="4"/>
      <c r="H28" s="4"/>
      <c r="I28" s="4"/>
      <c r="J28" s="4"/>
      <c r="K28" s="4"/>
      <c r="L28" s="4"/>
      <c r="M28" s="4"/>
      <c r="N28" s="4"/>
      <c r="O28" s="4"/>
      <c r="P28" s="4"/>
      <c r="Q28" s="4"/>
      <c r="R28" s="4"/>
      <c r="S28" s="4"/>
      <c r="T28" s="4"/>
      <c r="U28" s="4"/>
      <c r="V28" s="4"/>
      <c r="W28" s="4"/>
      <c r="X28" s="4"/>
      <c r="Y28" s="4"/>
      <c r="Z28" s="4"/>
      <c r="AA28" s="4"/>
      <c r="AB28" s="4"/>
      <c r="AC28" s="4"/>
      <c r="AD28" s="4"/>
      <c r="AE28" s="4"/>
    </row>
    <row r="29" spans="1:31">
      <c r="A29" s="79" t="s">
        <v>402</v>
      </c>
      <c r="B29" s="114"/>
      <c r="C29" s="95" t="s">
        <v>15</v>
      </c>
      <c r="D29" s="95" t="s">
        <v>16</v>
      </c>
      <c r="E29" s="114" t="s">
        <v>17</v>
      </c>
      <c r="F29" s="4"/>
      <c r="G29" s="4"/>
      <c r="H29" s="4"/>
      <c r="I29" s="4"/>
      <c r="J29" s="4"/>
      <c r="K29" s="4"/>
      <c r="L29" s="4"/>
      <c r="M29" s="4"/>
      <c r="N29" s="4"/>
      <c r="O29" s="4"/>
      <c r="P29" s="4"/>
      <c r="Q29" s="4"/>
      <c r="R29" s="4"/>
      <c r="S29" s="4"/>
      <c r="T29" s="4"/>
      <c r="U29" s="4"/>
      <c r="V29" s="4"/>
      <c r="W29" s="4"/>
      <c r="X29" s="4"/>
      <c r="Y29" s="4"/>
      <c r="Z29" s="4"/>
      <c r="AA29" s="4"/>
      <c r="AB29" s="4"/>
      <c r="AC29" s="4"/>
      <c r="AD29" s="4"/>
      <c r="AE29" s="4"/>
    </row>
    <row r="30" spans="1:31">
      <c r="A30" s="7" t="s">
        <v>401</v>
      </c>
      <c r="B30" s="7"/>
      <c r="C30" s="8">
        <v>58</v>
      </c>
      <c r="D30" s="8">
        <v>277</v>
      </c>
      <c r="E30" s="9">
        <v>335</v>
      </c>
      <c r="F30" s="4"/>
      <c r="G30" s="4"/>
      <c r="H30" s="4"/>
      <c r="I30" s="4"/>
      <c r="J30" s="4"/>
      <c r="K30" s="4"/>
      <c r="L30" s="4"/>
      <c r="M30" s="4"/>
      <c r="N30" s="4"/>
      <c r="O30" s="4"/>
      <c r="P30" s="4"/>
      <c r="Q30" s="4"/>
      <c r="R30" s="4"/>
      <c r="S30" s="4"/>
      <c r="T30" s="4"/>
      <c r="U30" s="4"/>
      <c r="V30" s="4"/>
      <c r="W30" s="4"/>
      <c r="X30" s="4"/>
      <c r="Y30" s="4"/>
      <c r="Z30" s="4"/>
      <c r="AA30" s="4"/>
      <c r="AB30" s="4"/>
      <c r="AC30" s="4"/>
      <c r="AD30" s="4"/>
      <c r="AE30" s="4"/>
    </row>
    <row r="31" spans="1:31">
      <c r="A31" s="20" t="s">
        <v>386</v>
      </c>
      <c r="B31" s="20"/>
      <c r="C31" s="101">
        <v>0.17</v>
      </c>
      <c r="D31" s="101">
        <v>0.83</v>
      </c>
      <c r="E31" s="149"/>
      <c r="F31" s="4"/>
      <c r="G31" s="4"/>
      <c r="H31" s="4"/>
      <c r="I31" s="4"/>
      <c r="J31" s="4"/>
      <c r="K31" s="4"/>
      <c r="L31" s="4"/>
      <c r="M31" s="4"/>
      <c r="N31" s="4"/>
      <c r="O31" s="4"/>
      <c r="P31" s="4"/>
      <c r="Q31" s="4"/>
      <c r="R31" s="4"/>
      <c r="S31" s="4"/>
      <c r="T31" s="4"/>
      <c r="U31" s="4"/>
      <c r="V31" s="4"/>
      <c r="W31" s="4"/>
      <c r="X31" s="4"/>
      <c r="Y31" s="4"/>
      <c r="Z31" s="4"/>
      <c r="AA31" s="4"/>
      <c r="AB31" s="4"/>
      <c r="AC31" s="4"/>
      <c r="AD31" s="4"/>
      <c r="AE31" s="4"/>
    </row>
    <row r="32" spans="1:31" ht="27.65" customHeight="1">
      <c r="A32" s="200" t="s">
        <v>351</v>
      </c>
      <c r="B32" s="201"/>
      <c r="C32" s="201"/>
      <c r="D32" s="7"/>
      <c r="E32" s="7"/>
      <c r="F32" s="4"/>
      <c r="G32" s="4"/>
      <c r="H32" s="4"/>
      <c r="I32" s="4"/>
      <c r="J32" s="4"/>
      <c r="K32" s="4"/>
      <c r="L32" s="4"/>
      <c r="M32" s="4"/>
      <c r="N32" s="4"/>
      <c r="O32" s="4"/>
      <c r="P32" s="4"/>
      <c r="Q32" s="4"/>
      <c r="R32" s="4"/>
      <c r="S32" s="4"/>
      <c r="T32" s="4"/>
      <c r="U32" s="4"/>
      <c r="V32" s="4"/>
      <c r="W32" s="4"/>
      <c r="X32" s="4"/>
      <c r="Y32" s="4"/>
      <c r="Z32" s="4"/>
      <c r="AA32" s="4"/>
      <c r="AB32" s="4"/>
      <c r="AC32" s="4"/>
      <c r="AD32" s="4"/>
      <c r="AE32" s="4"/>
    </row>
    <row r="33" spans="1:4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row>
    <row r="34" spans="1:41">
      <c r="A34" s="79" t="s">
        <v>403</v>
      </c>
      <c r="B34" s="114"/>
      <c r="C34" s="95" t="s">
        <v>15</v>
      </c>
      <c r="D34" s="95" t="s">
        <v>16</v>
      </c>
      <c r="E34" s="95" t="s">
        <v>17</v>
      </c>
      <c r="F34" s="4"/>
      <c r="G34" s="4"/>
      <c r="H34" s="4"/>
      <c r="I34" s="4"/>
      <c r="J34" s="4"/>
      <c r="K34" s="4"/>
      <c r="L34" s="4"/>
      <c r="M34" s="4"/>
      <c r="N34" s="4"/>
      <c r="O34" s="4"/>
      <c r="P34" s="4"/>
      <c r="Q34" s="4"/>
      <c r="R34" s="4"/>
      <c r="S34" s="4"/>
      <c r="T34" s="4"/>
      <c r="U34" s="4"/>
      <c r="V34" s="4"/>
      <c r="W34" s="4"/>
      <c r="X34" s="4"/>
      <c r="Y34" s="4"/>
      <c r="Z34" s="4"/>
      <c r="AA34" s="4"/>
      <c r="AB34" s="4"/>
      <c r="AC34" s="4"/>
      <c r="AD34" s="4"/>
      <c r="AE34" s="4"/>
    </row>
    <row r="35" spans="1:41">
      <c r="A35" s="20" t="s">
        <v>404</v>
      </c>
      <c r="B35" s="166"/>
      <c r="C35" s="20">
        <v>55</v>
      </c>
      <c r="D35" s="20">
        <v>42</v>
      </c>
      <c r="E35" s="25">
        <v>44</v>
      </c>
      <c r="F35" s="4"/>
      <c r="G35" s="4"/>
      <c r="H35" s="4"/>
      <c r="I35" s="4"/>
      <c r="J35" s="4"/>
      <c r="K35" s="4"/>
      <c r="L35" s="4"/>
      <c r="M35" s="4"/>
      <c r="N35" s="4"/>
      <c r="O35" s="4"/>
      <c r="P35" s="4"/>
      <c r="Q35" s="4"/>
      <c r="R35" s="4"/>
      <c r="S35" s="4"/>
      <c r="T35" s="4"/>
      <c r="U35" s="4"/>
      <c r="V35" s="4"/>
      <c r="W35" s="4"/>
      <c r="X35" s="4"/>
      <c r="Y35" s="4"/>
      <c r="Z35" s="4"/>
      <c r="AA35" s="4"/>
      <c r="AB35" s="4"/>
      <c r="AC35" s="4"/>
      <c r="AD35" s="4"/>
      <c r="AE35" s="4"/>
    </row>
    <row r="36" spans="1:4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row>
    <row r="37" spans="1:41">
      <c r="A37" s="79" t="s">
        <v>405</v>
      </c>
      <c r="B37" s="95"/>
      <c r="C37" s="95"/>
      <c r="D37" s="95">
        <v>2024</v>
      </c>
      <c r="E37" s="95">
        <v>2024</v>
      </c>
      <c r="F37" s="4"/>
      <c r="G37" s="4"/>
      <c r="H37" s="4"/>
      <c r="I37" s="4"/>
      <c r="J37" s="4"/>
      <c r="K37" s="4"/>
      <c r="L37" s="4"/>
      <c r="M37" s="4"/>
      <c r="N37" s="4"/>
      <c r="O37" s="4"/>
      <c r="P37" s="4"/>
      <c r="Q37" s="4"/>
      <c r="R37" s="4"/>
      <c r="S37" s="4"/>
      <c r="T37" s="4"/>
      <c r="U37" s="4"/>
      <c r="V37" s="4"/>
      <c r="W37" s="4"/>
      <c r="X37" s="4"/>
      <c r="Y37" s="4"/>
      <c r="Z37" s="4"/>
      <c r="AA37" s="4"/>
      <c r="AB37" s="4"/>
      <c r="AC37" s="4"/>
      <c r="AD37" s="4"/>
      <c r="AE37" s="4"/>
    </row>
    <row r="38" spans="1:41">
      <c r="A38" s="21" t="s">
        <v>407</v>
      </c>
      <c r="B38" s="4"/>
      <c r="C38" s="4"/>
      <c r="D38" s="4"/>
      <c r="E38" s="24">
        <v>1733</v>
      </c>
      <c r="F38" s="4"/>
      <c r="G38" s="4"/>
      <c r="H38" s="4"/>
      <c r="I38" s="4"/>
      <c r="J38" s="4"/>
      <c r="K38" s="4"/>
      <c r="L38" s="4"/>
      <c r="M38" s="4"/>
      <c r="N38" s="4"/>
      <c r="O38" s="4"/>
      <c r="P38" s="4"/>
      <c r="Q38" s="4"/>
      <c r="R38" s="4"/>
      <c r="S38" s="4"/>
      <c r="T38" s="4"/>
      <c r="U38" s="4"/>
      <c r="V38" s="4"/>
      <c r="W38" s="4"/>
      <c r="X38" s="4"/>
      <c r="Y38" s="4"/>
      <c r="Z38" s="4"/>
      <c r="AA38" s="4"/>
      <c r="AB38" s="4"/>
      <c r="AC38" s="4"/>
      <c r="AD38" s="4"/>
      <c r="AE38" s="4"/>
    </row>
    <row r="39" spans="1:41">
      <c r="A39" s="21" t="s">
        <v>406</v>
      </c>
      <c r="B39" s="4"/>
      <c r="C39" s="4"/>
      <c r="D39" s="4"/>
      <c r="E39" s="24">
        <v>0</v>
      </c>
      <c r="F39" s="4"/>
      <c r="G39" s="4"/>
      <c r="H39" s="4"/>
      <c r="I39" s="4"/>
      <c r="J39" s="4"/>
      <c r="K39" s="4"/>
      <c r="L39" s="4"/>
      <c r="M39" s="4"/>
      <c r="N39" s="4"/>
      <c r="O39" s="4"/>
      <c r="P39" s="4"/>
      <c r="Q39" s="4"/>
      <c r="R39" s="4"/>
      <c r="S39" s="4"/>
      <c r="T39" s="4"/>
      <c r="U39" s="4"/>
      <c r="V39" s="4"/>
      <c r="W39" s="4"/>
      <c r="X39" s="4"/>
      <c r="Y39" s="4"/>
      <c r="Z39" s="4"/>
      <c r="AA39" s="4"/>
      <c r="AB39" s="4"/>
      <c r="AC39" s="4"/>
      <c r="AD39" s="4"/>
      <c r="AE39" s="4"/>
    </row>
    <row r="40" spans="1:41">
      <c r="A40" s="21" t="s">
        <v>408</v>
      </c>
      <c r="B40" s="4"/>
      <c r="C40" s="4"/>
      <c r="D40" s="4"/>
      <c r="E40" s="24">
        <v>4</v>
      </c>
      <c r="F40" s="4"/>
      <c r="G40" s="4"/>
      <c r="H40" s="4"/>
      <c r="I40" s="4"/>
      <c r="J40" s="4"/>
      <c r="K40" s="4"/>
      <c r="L40" s="4"/>
      <c r="M40" s="4"/>
      <c r="N40" s="4"/>
      <c r="O40" s="4"/>
      <c r="P40" s="4"/>
      <c r="Q40" s="4"/>
      <c r="R40" s="4"/>
      <c r="S40" s="4"/>
      <c r="T40" s="4"/>
      <c r="U40" s="4"/>
      <c r="V40" s="4"/>
      <c r="W40" s="4"/>
      <c r="X40" s="4"/>
      <c r="Y40" s="4"/>
      <c r="Z40" s="4"/>
      <c r="AA40" s="4"/>
      <c r="AB40" s="4"/>
      <c r="AC40" s="4"/>
      <c r="AD40" s="4"/>
      <c r="AE40" s="4"/>
    </row>
    <row r="41" spans="1:41">
      <c r="A41" s="21" t="s">
        <v>409</v>
      </c>
      <c r="B41" s="4"/>
      <c r="C41" s="4"/>
      <c r="D41" s="4"/>
      <c r="E41" s="24">
        <v>4</v>
      </c>
      <c r="F41" s="4"/>
      <c r="G41" s="4"/>
      <c r="H41" s="4"/>
      <c r="I41" s="4"/>
      <c r="J41" s="4"/>
      <c r="K41" s="4"/>
      <c r="L41" s="4"/>
      <c r="M41" s="4"/>
      <c r="N41" s="4"/>
      <c r="O41" s="4"/>
      <c r="P41" s="4"/>
      <c r="Q41" s="4"/>
      <c r="R41" s="4"/>
      <c r="S41" s="4"/>
      <c r="T41" s="4"/>
      <c r="U41" s="4"/>
      <c r="V41" s="4"/>
      <c r="W41" s="4"/>
      <c r="X41" s="4"/>
      <c r="Y41" s="4"/>
      <c r="Z41" s="4"/>
      <c r="AA41" s="4"/>
      <c r="AB41" s="4"/>
      <c r="AC41" s="4"/>
      <c r="AD41" s="4"/>
      <c r="AE41" s="4"/>
    </row>
    <row r="42" spans="1:41">
      <c r="A42" s="21" t="s">
        <v>410</v>
      </c>
      <c r="B42" s="4"/>
      <c r="C42" s="4"/>
      <c r="D42" s="4"/>
      <c r="E42" s="24">
        <v>4151754</v>
      </c>
      <c r="F42" s="4"/>
      <c r="G42" s="4"/>
      <c r="H42" s="4"/>
      <c r="I42" s="4"/>
      <c r="J42" s="4"/>
      <c r="K42" s="4"/>
      <c r="L42" s="4"/>
      <c r="M42" s="4"/>
      <c r="N42" s="4"/>
      <c r="O42" s="4"/>
      <c r="P42" s="4"/>
      <c r="Q42" s="4"/>
      <c r="R42" s="4"/>
      <c r="S42" s="4"/>
      <c r="T42" s="4"/>
      <c r="U42" s="4"/>
      <c r="V42" s="4"/>
      <c r="W42" s="4"/>
      <c r="X42" s="4"/>
      <c r="Y42" s="4"/>
      <c r="Z42" s="4"/>
      <c r="AA42" s="4"/>
      <c r="AB42" s="4"/>
      <c r="AC42" s="4"/>
      <c r="AD42" s="4"/>
      <c r="AE42" s="4"/>
    </row>
    <row r="43" spans="1:41">
      <c r="A43" s="21" t="s">
        <v>411</v>
      </c>
      <c r="B43" s="4"/>
      <c r="C43" s="4"/>
      <c r="D43" s="4"/>
      <c r="E43" s="31">
        <v>0.19</v>
      </c>
      <c r="F43" s="4"/>
      <c r="G43" s="4"/>
      <c r="H43" s="4"/>
      <c r="I43" s="4"/>
      <c r="J43" s="4"/>
      <c r="K43" s="4"/>
      <c r="L43" s="4"/>
      <c r="M43" s="4"/>
      <c r="N43" s="4"/>
      <c r="O43" s="4"/>
      <c r="P43" s="4"/>
      <c r="Q43" s="4"/>
      <c r="R43" s="4"/>
      <c r="S43" s="4"/>
      <c r="T43" s="4"/>
      <c r="U43" s="4"/>
      <c r="V43" s="4"/>
      <c r="W43" s="4"/>
      <c r="X43" s="4"/>
      <c r="Y43" s="4"/>
      <c r="Z43" s="4"/>
      <c r="AA43" s="4"/>
      <c r="AB43" s="4"/>
      <c r="AC43" s="4"/>
      <c r="AD43" s="4"/>
      <c r="AE43" s="4"/>
    </row>
    <row r="44" spans="1:41">
      <c r="A44" s="21" t="s">
        <v>412</v>
      </c>
      <c r="B44" s="4"/>
      <c r="C44" s="4"/>
      <c r="D44" s="4"/>
      <c r="E44" s="31">
        <v>0.96</v>
      </c>
      <c r="F44" s="4"/>
      <c r="G44" s="4"/>
      <c r="H44" s="4"/>
      <c r="I44" s="4"/>
      <c r="J44" s="4"/>
      <c r="K44" s="4"/>
      <c r="L44" s="4"/>
      <c r="M44" s="4"/>
      <c r="N44" s="4"/>
      <c r="O44" s="4"/>
      <c r="P44" s="4"/>
      <c r="Q44" s="4"/>
      <c r="R44" s="4"/>
      <c r="S44" s="4"/>
      <c r="T44" s="4"/>
      <c r="U44" s="4"/>
      <c r="V44" s="4"/>
      <c r="W44" s="4"/>
      <c r="X44" s="4"/>
      <c r="Y44" s="4"/>
      <c r="Z44" s="4"/>
      <c r="AA44" s="4"/>
      <c r="AB44" s="4"/>
      <c r="AC44" s="4"/>
      <c r="AD44" s="4"/>
      <c r="AE44" s="4"/>
    </row>
    <row r="45" spans="1:41">
      <c r="A45" s="21" t="s">
        <v>413</v>
      </c>
      <c r="B45" s="4"/>
      <c r="C45" s="4"/>
      <c r="D45" s="4"/>
      <c r="E45" s="24">
        <v>1</v>
      </c>
      <c r="F45" s="4"/>
      <c r="G45" s="4"/>
      <c r="H45" s="4"/>
      <c r="I45" s="4"/>
      <c r="J45" s="4"/>
      <c r="K45" s="4"/>
      <c r="L45" s="4"/>
      <c r="M45" s="4"/>
      <c r="N45" s="4"/>
      <c r="O45" s="4"/>
      <c r="P45" s="4"/>
      <c r="Q45" s="4"/>
      <c r="R45" s="4"/>
      <c r="S45" s="4"/>
      <c r="T45" s="4"/>
      <c r="U45" s="4"/>
      <c r="V45" s="4"/>
      <c r="W45" s="4"/>
      <c r="X45" s="4"/>
      <c r="Y45" s="4"/>
      <c r="Z45" s="4"/>
      <c r="AA45" s="4"/>
      <c r="AB45" s="4"/>
      <c r="AC45" s="4"/>
      <c r="AD45" s="4"/>
      <c r="AE45" s="4"/>
    </row>
    <row r="46" spans="1:41">
      <c r="A46" s="23" t="s">
        <v>414</v>
      </c>
      <c r="B46" s="158"/>
      <c r="C46" s="158"/>
      <c r="D46" s="158"/>
      <c r="E46" s="165">
        <v>122</v>
      </c>
      <c r="F46" s="4"/>
      <c r="G46" s="4"/>
      <c r="H46" s="4"/>
      <c r="I46" s="4"/>
      <c r="J46" s="4"/>
      <c r="K46" s="4"/>
      <c r="L46" s="4"/>
      <c r="M46" s="4"/>
      <c r="N46" s="4"/>
      <c r="O46" s="4"/>
      <c r="P46" s="4"/>
      <c r="Q46" s="4"/>
      <c r="R46" s="4"/>
      <c r="S46" s="4"/>
      <c r="T46" s="4"/>
      <c r="U46" s="4"/>
      <c r="V46" s="4"/>
      <c r="W46" s="4"/>
      <c r="X46" s="4"/>
      <c r="Y46" s="4"/>
      <c r="Z46" s="4"/>
      <c r="AA46" s="4"/>
      <c r="AB46" s="4"/>
      <c r="AC46" s="4"/>
      <c r="AD46" s="4"/>
      <c r="AE46" s="4"/>
    </row>
    <row r="47" spans="1:41" s="163" customFormat="1" ht="10.5">
      <c r="A47" s="161" t="s">
        <v>415</v>
      </c>
      <c r="B47" s="78"/>
      <c r="C47" s="78"/>
      <c r="D47" s="78"/>
      <c r="E47" s="78"/>
      <c r="F47" s="78"/>
      <c r="G47" s="162"/>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row>
    <row r="48" spans="1:4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row>
    <row r="49" spans="1:31">
      <c r="A49" s="79" t="s">
        <v>1</v>
      </c>
      <c r="B49" s="95">
        <v>2021</v>
      </c>
      <c r="C49" s="95">
        <v>2022</v>
      </c>
      <c r="D49" s="95">
        <v>2023</v>
      </c>
      <c r="E49" s="95">
        <v>2024</v>
      </c>
      <c r="F49" s="4"/>
      <c r="G49" s="4"/>
      <c r="H49" s="4"/>
      <c r="I49" s="4"/>
      <c r="J49" s="4"/>
      <c r="K49" s="4"/>
      <c r="L49" s="4"/>
      <c r="M49" s="4"/>
      <c r="N49" s="4"/>
      <c r="O49" s="4"/>
      <c r="P49" s="4"/>
      <c r="Q49" s="4"/>
      <c r="R49" s="4"/>
      <c r="S49" s="4"/>
      <c r="T49" s="4"/>
      <c r="U49" s="4"/>
      <c r="V49" s="4"/>
      <c r="W49" s="4"/>
      <c r="X49" s="4"/>
      <c r="Y49" s="4"/>
      <c r="Z49" s="4"/>
      <c r="AA49" s="4"/>
      <c r="AB49" s="4"/>
      <c r="AC49" s="4"/>
      <c r="AD49" s="4"/>
      <c r="AE49" s="4"/>
    </row>
    <row r="50" spans="1:31">
      <c r="A50" s="21" t="s">
        <v>161</v>
      </c>
      <c r="B50" s="22">
        <v>6959858</v>
      </c>
      <c r="C50" s="22">
        <v>6806586</v>
      </c>
      <c r="D50" s="22">
        <v>6599498</v>
      </c>
      <c r="E50" s="24">
        <v>7097091</v>
      </c>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1">
      <c r="A51" s="21" t="s">
        <v>5</v>
      </c>
      <c r="B51" s="22">
        <v>1</v>
      </c>
      <c r="C51" s="22">
        <v>3</v>
      </c>
      <c r="D51" s="22">
        <v>5</v>
      </c>
      <c r="E51" s="24">
        <v>2</v>
      </c>
      <c r="F51" s="4"/>
      <c r="G51" s="4"/>
      <c r="H51" s="4"/>
      <c r="I51" s="4"/>
      <c r="J51" s="4"/>
      <c r="K51" s="4"/>
      <c r="L51" s="4"/>
      <c r="M51" s="4"/>
      <c r="N51" s="4"/>
      <c r="O51" s="4"/>
      <c r="P51" s="4"/>
      <c r="Q51" s="4"/>
      <c r="R51" s="4"/>
      <c r="S51" s="4"/>
      <c r="T51" s="4"/>
      <c r="U51" s="4"/>
      <c r="V51" s="4"/>
      <c r="W51" s="4"/>
      <c r="X51" s="4"/>
      <c r="Y51" s="4"/>
      <c r="Z51" s="4"/>
      <c r="AA51" s="4"/>
      <c r="AB51" s="4"/>
      <c r="AC51" s="4"/>
    </row>
    <row r="52" spans="1:31">
      <c r="A52" s="21" t="s">
        <v>6</v>
      </c>
      <c r="B52" s="22">
        <v>0</v>
      </c>
      <c r="C52" s="22">
        <v>0</v>
      </c>
      <c r="D52" s="22">
        <v>0</v>
      </c>
      <c r="E52" s="24">
        <v>0</v>
      </c>
      <c r="F52" s="4"/>
      <c r="G52" s="4"/>
      <c r="H52" s="4"/>
      <c r="I52" s="4"/>
      <c r="J52" s="4"/>
      <c r="K52" s="4"/>
      <c r="L52" s="4"/>
      <c r="M52" s="4"/>
      <c r="N52" s="4"/>
      <c r="O52" s="4"/>
      <c r="P52" s="4"/>
      <c r="Q52" s="4"/>
      <c r="R52" s="4"/>
      <c r="S52" s="4"/>
      <c r="T52" s="4"/>
      <c r="U52" s="4"/>
      <c r="V52" s="4"/>
      <c r="W52" s="4"/>
      <c r="X52" s="4"/>
      <c r="Y52" s="4"/>
      <c r="Z52" s="4"/>
      <c r="AA52" s="4"/>
      <c r="AB52" s="4"/>
      <c r="AC52" s="4"/>
    </row>
    <row r="53" spans="1:31">
      <c r="A53" s="21" t="s">
        <v>7</v>
      </c>
      <c r="B53" s="22">
        <v>10</v>
      </c>
      <c r="C53" s="22">
        <v>4</v>
      </c>
      <c r="D53" s="22">
        <v>9</v>
      </c>
      <c r="E53" s="24">
        <v>6</v>
      </c>
      <c r="F53" s="4"/>
      <c r="G53" s="4"/>
      <c r="H53" s="4"/>
      <c r="I53" s="4"/>
      <c r="J53" s="4"/>
      <c r="K53" s="4"/>
      <c r="L53" s="4"/>
      <c r="M53" s="4"/>
      <c r="N53" s="4"/>
      <c r="O53" s="4"/>
      <c r="P53" s="4"/>
      <c r="Q53" s="4"/>
      <c r="R53" s="4"/>
      <c r="S53" s="4"/>
      <c r="T53" s="4"/>
      <c r="U53" s="4"/>
      <c r="V53" s="4"/>
      <c r="W53" s="4"/>
      <c r="X53" s="4"/>
      <c r="Y53" s="4"/>
      <c r="Z53" s="4"/>
      <c r="AA53" s="4"/>
      <c r="AB53" s="4"/>
      <c r="AC53" s="4"/>
    </row>
    <row r="54" spans="1:31">
      <c r="A54" s="21" t="s">
        <v>8</v>
      </c>
      <c r="B54" s="22">
        <v>51</v>
      </c>
      <c r="C54" s="22">
        <v>31</v>
      </c>
      <c r="D54" s="22">
        <v>27</v>
      </c>
      <c r="E54" s="24">
        <v>25</v>
      </c>
      <c r="F54" s="4"/>
      <c r="G54" s="4"/>
      <c r="H54" s="4"/>
      <c r="I54" s="4"/>
      <c r="J54" s="4"/>
      <c r="K54" s="4"/>
      <c r="L54" s="4"/>
      <c r="M54" s="4"/>
      <c r="N54" s="4"/>
      <c r="O54" s="4"/>
      <c r="P54" s="4"/>
      <c r="Q54" s="4"/>
      <c r="R54" s="4"/>
      <c r="S54" s="4"/>
      <c r="T54" s="4"/>
      <c r="U54" s="4"/>
      <c r="V54" s="4"/>
      <c r="W54" s="4"/>
      <c r="X54" s="4"/>
      <c r="Y54" s="4"/>
      <c r="Z54" s="4"/>
      <c r="AA54" s="4"/>
      <c r="AB54" s="4"/>
      <c r="AC54" s="4"/>
    </row>
    <row r="55" spans="1:31" ht="15.5">
      <c r="A55" s="21" t="s">
        <v>197</v>
      </c>
      <c r="B55" s="22">
        <v>62</v>
      </c>
      <c r="C55" s="22">
        <v>38</v>
      </c>
      <c r="D55" s="22">
        <v>41</v>
      </c>
      <c r="E55" s="24">
        <v>33</v>
      </c>
      <c r="F55" s="4"/>
      <c r="G55" s="4"/>
      <c r="H55" s="4"/>
      <c r="I55" s="4"/>
      <c r="J55" s="4"/>
      <c r="K55" s="4"/>
      <c r="L55" s="4"/>
      <c r="M55" s="4"/>
      <c r="N55" s="4"/>
      <c r="O55" s="4"/>
      <c r="P55" s="4"/>
      <c r="Q55" s="4"/>
      <c r="R55" s="4"/>
      <c r="S55" s="4"/>
      <c r="T55" s="4"/>
      <c r="U55" s="4"/>
      <c r="V55" s="4"/>
      <c r="W55" s="4"/>
      <c r="X55" s="4"/>
      <c r="Y55" s="4"/>
      <c r="Z55" s="4"/>
      <c r="AA55" s="4"/>
      <c r="AB55" s="4"/>
      <c r="AC55" s="4"/>
    </row>
    <row r="56" spans="1:31" ht="15.5">
      <c r="A56" s="21" t="s">
        <v>198</v>
      </c>
      <c r="B56" s="22">
        <v>11</v>
      </c>
      <c r="C56" s="22">
        <v>7</v>
      </c>
      <c r="D56" s="22">
        <v>14</v>
      </c>
      <c r="E56" s="24">
        <v>8</v>
      </c>
      <c r="F56" s="4"/>
      <c r="G56" s="4"/>
      <c r="H56" s="4"/>
      <c r="I56" s="4"/>
      <c r="J56" s="4"/>
      <c r="K56" s="4"/>
      <c r="L56" s="4"/>
      <c r="M56" s="4"/>
      <c r="N56" s="4"/>
      <c r="O56" s="4"/>
      <c r="P56" s="4"/>
      <c r="Q56" s="4"/>
      <c r="R56" s="4"/>
      <c r="S56" s="4"/>
      <c r="T56" s="4"/>
      <c r="U56" s="4"/>
      <c r="V56" s="4"/>
      <c r="W56" s="4"/>
      <c r="X56" s="4"/>
      <c r="Y56" s="4"/>
      <c r="Z56" s="4"/>
      <c r="AA56" s="4"/>
      <c r="AB56" s="4"/>
      <c r="AC56" s="4"/>
    </row>
    <row r="57" spans="1:31">
      <c r="A57" s="21" t="s">
        <v>9</v>
      </c>
      <c r="B57" s="22">
        <v>473</v>
      </c>
      <c r="C57" s="22">
        <v>356</v>
      </c>
      <c r="D57" s="22">
        <v>561</v>
      </c>
      <c r="E57" s="24">
        <v>216</v>
      </c>
      <c r="F57" s="4"/>
      <c r="G57" s="4"/>
      <c r="H57" s="4"/>
      <c r="I57" s="4"/>
      <c r="J57" s="4"/>
      <c r="K57" s="4"/>
      <c r="L57" s="4"/>
      <c r="M57" s="4"/>
      <c r="N57" s="4"/>
      <c r="O57" s="4"/>
      <c r="P57" s="4"/>
      <c r="Q57" s="4"/>
      <c r="R57" s="4"/>
      <c r="S57" s="4"/>
      <c r="T57" s="4"/>
      <c r="U57" s="4"/>
      <c r="V57" s="4"/>
      <c r="W57" s="4"/>
      <c r="X57" s="4"/>
      <c r="Y57" s="4"/>
      <c r="Z57" s="4"/>
      <c r="AA57" s="4"/>
      <c r="AB57" s="4"/>
      <c r="AC57" s="4"/>
    </row>
    <row r="58" spans="1:31">
      <c r="A58" s="21" t="s">
        <v>10</v>
      </c>
      <c r="B58" s="21">
        <v>1.7816455450671551</v>
      </c>
      <c r="C58" s="21">
        <v>1.1165656321686084</v>
      </c>
      <c r="D58" s="21">
        <v>1.2425187491533447</v>
      </c>
      <c r="E58" s="31">
        <v>0.92995848580777662</v>
      </c>
      <c r="F58" s="4"/>
      <c r="G58" s="4"/>
      <c r="H58" s="4"/>
      <c r="I58" s="4"/>
      <c r="J58" s="4"/>
      <c r="K58" s="4"/>
      <c r="L58" s="4"/>
      <c r="M58" s="4"/>
      <c r="N58" s="4"/>
      <c r="O58" s="4"/>
      <c r="P58" s="4"/>
      <c r="Q58" s="4"/>
      <c r="R58" s="4"/>
      <c r="S58" s="4"/>
      <c r="T58" s="4"/>
      <c r="U58" s="4"/>
      <c r="V58" s="4"/>
      <c r="W58" s="4"/>
      <c r="X58" s="4"/>
      <c r="Y58" s="4"/>
      <c r="Z58" s="4"/>
      <c r="AA58" s="4"/>
      <c r="AB58" s="4"/>
      <c r="AC58" s="4"/>
    </row>
    <row r="59" spans="1:31">
      <c r="A59" s="21" t="s">
        <v>11</v>
      </c>
      <c r="B59" s="21">
        <v>8.9082277253357756</v>
      </c>
      <c r="C59" s="21">
        <v>5.5828281608430421</v>
      </c>
      <c r="D59" s="21">
        <v>6.2125937457667231</v>
      </c>
      <c r="E59" s="31">
        <v>4.6497924290388832</v>
      </c>
      <c r="F59" s="4"/>
      <c r="G59" s="4"/>
      <c r="H59" s="4"/>
      <c r="I59" s="4"/>
      <c r="J59" s="4"/>
      <c r="K59" s="4"/>
      <c r="L59" s="4"/>
      <c r="M59" s="4"/>
      <c r="N59" s="4"/>
      <c r="O59" s="4"/>
      <c r="P59" s="4"/>
      <c r="Q59" s="4"/>
      <c r="R59" s="4"/>
      <c r="S59" s="4"/>
      <c r="T59" s="4"/>
      <c r="U59" s="4"/>
      <c r="V59" s="4"/>
      <c r="W59" s="4"/>
      <c r="X59" s="4"/>
      <c r="Y59" s="4"/>
      <c r="Z59" s="4"/>
      <c r="AA59" s="4"/>
      <c r="AB59" s="4"/>
      <c r="AC59" s="4"/>
    </row>
    <row r="60" spans="1:31">
      <c r="A60" s="21" t="s">
        <v>12</v>
      </c>
      <c r="B60" s="21">
        <v>2.8736218468825084E-2</v>
      </c>
      <c r="C60" s="21">
        <v>8.8149918329100671E-2</v>
      </c>
      <c r="D60" s="21">
        <v>0.15152667672601763</v>
      </c>
      <c r="E60" s="31">
        <v>5.6361120351986461E-2</v>
      </c>
      <c r="F60" s="4"/>
      <c r="G60" s="4"/>
      <c r="H60" s="4"/>
      <c r="I60" s="4"/>
      <c r="J60" s="4"/>
      <c r="K60" s="4"/>
      <c r="L60" s="4"/>
      <c r="M60" s="4"/>
      <c r="N60" s="4"/>
      <c r="O60" s="4"/>
      <c r="P60" s="4"/>
      <c r="Q60" s="4"/>
      <c r="R60" s="4"/>
      <c r="S60" s="4"/>
      <c r="T60" s="4"/>
      <c r="U60" s="4"/>
      <c r="V60" s="4"/>
      <c r="W60" s="4"/>
      <c r="X60" s="4"/>
      <c r="Y60" s="4"/>
      <c r="Z60" s="4"/>
      <c r="AA60" s="4"/>
      <c r="AB60" s="4"/>
      <c r="AC60" s="4"/>
    </row>
    <row r="61" spans="1:31">
      <c r="A61" s="21" t="s">
        <v>13</v>
      </c>
      <c r="B61" s="21">
        <v>0.14368109234412541</v>
      </c>
      <c r="C61" s="21">
        <v>0.44074959164550331</v>
      </c>
      <c r="D61" s="21">
        <v>0.75763338363008825</v>
      </c>
      <c r="E61" s="31">
        <v>0.2818056017599323</v>
      </c>
      <c r="F61" s="4"/>
      <c r="G61" s="4"/>
      <c r="H61" s="4"/>
      <c r="I61" s="4"/>
      <c r="J61" s="4"/>
      <c r="K61" s="4"/>
      <c r="L61" s="4"/>
      <c r="M61" s="4"/>
      <c r="N61" s="4"/>
      <c r="O61" s="4"/>
      <c r="P61" s="4"/>
      <c r="Q61" s="4"/>
      <c r="R61" s="4"/>
      <c r="S61" s="4"/>
      <c r="T61" s="4"/>
      <c r="U61" s="4"/>
      <c r="V61" s="4"/>
      <c r="W61" s="4"/>
      <c r="X61" s="4"/>
      <c r="Y61" s="4"/>
      <c r="Z61" s="4"/>
      <c r="AA61" s="4"/>
      <c r="AB61" s="4"/>
      <c r="AC61" s="4"/>
    </row>
    <row r="62" spans="1:31">
      <c r="A62" s="23" t="s">
        <v>14</v>
      </c>
      <c r="B62" s="23">
        <v>1.5804920157853797</v>
      </c>
      <c r="C62" s="23">
        <v>1.0284157138395078</v>
      </c>
      <c r="D62" s="23">
        <v>2.1213734741642472</v>
      </c>
      <c r="E62" s="32">
        <v>1.1272224070397292</v>
      </c>
      <c r="F62" s="4" t="s">
        <v>273</v>
      </c>
      <c r="G62" s="4" t="s">
        <v>273</v>
      </c>
      <c r="H62" s="4" t="s">
        <v>273</v>
      </c>
      <c r="I62" s="4" t="s">
        <v>273</v>
      </c>
      <c r="J62" s="4" t="s">
        <v>273</v>
      </c>
      <c r="K62" s="4"/>
      <c r="L62" s="4"/>
      <c r="M62" s="4"/>
      <c r="N62" s="4"/>
      <c r="O62" s="4"/>
      <c r="P62" s="4"/>
      <c r="Q62" s="4"/>
      <c r="R62" s="4"/>
      <c r="S62" s="4"/>
      <c r="T62" s="4"/>
      <c r="U62" s="4"/>
      <c r="V62" s="4"/>
      <c r="W62" s="4"/>
      <c r="X62" s="4"/>
      <c r="Y62" s="4"/>
      <c r="Z62" s="4"/>
      <c r="AA62" s="4"/>
      <c r="AB62" s="4"/>
      <c r="AC62" s="4"/>
    </row>
    <row r="63" spans="1:31">
      <c r="A63" s="168" t="s">
        <v>416</v>
      </c>
      <c r="B63" s="54"/>
      <c r="C63" s="54"/>
      <c r="D63" s="4"/>
      <c r="E63" s="4"/>
      <c r="F63" s="4"/>
      <c r="G63" s="4"/>
      <c r="H63" s="4"/>
      <c r="I63" s="4"/>
      <c r="J63" s="4"/>
      <c r="K63" s="4"/>
      <c r="L63" s="4"/>
      <c r="M63" s="4"/>
      <c r="N63" s="4"/>
      <c r="O63" s="4"/>
      <c r="P63" s="4"/>
      <c r="Q63" s="4"/>
      <c r="R63" s="4"/>
      <c r="S63" s="4"/>
      <c r="T63" s="4"/>
      <c r="U63" s="4"/>
      <c r="V63" s="4"/>
      <c r="W63" s="4"/>
      <c r="X63" s="4"/>
      <c r="Y63" s="4"/>
      <c r="Z63" s="4"/>
      <c r="AA63" s="4"/>
      <c r="AB63" s="4"/>
      <c r="AC63" s="4"/>
    </row>
    <row r="64" spans="1:31">
      <c r="A64" s="169" t="s">
        <v>417</v>
      </c>
      <c r="B64" s="4"/>
      <c r="C64" s="4"/>
      <c r="D64" s="30"/>
      <c r="E64" s="4"/>
      <c r="F64" s="4"/>
      <c r="G64" s="4"/>
      <c r="H64" s="4"/>
      <c r="I64" s="4"/>
      <c r="J64" s="4"/>
      <c r="K64" s="4"/>
      <c r="L64" s="4"/>
      <c r="M64" s="4"/>
      <c r="N64" s="4"/>
      <c r="O64" s="4"/>
      <c r="P64" s="4"/>
      <c r="Q64" s="4"/>
      <c r="R64" s="4"/>
      <c r="S64" s="4"/>
      <c r="T64" s="4"/>
      <c r="U64" s="4"/>
      <c r="V64" s="4"/>
      <c r="W64" s="4"/>
      <c r="X64" s="4"/>
      <c r="Y64" s="4"/>
      <c r="Z64" s="4"/>
      <c r="AA64" s="4"/>
      <c r="AB64" s="4"/>
      <c r="AC64" s="4"/>
    </row>
    <row r="65" spans="1:3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row>
    <row r="66" spans="1:31">
      <c r="A66" s="79" t="s">
        <v>434</v>
      </c>
      <c r="B66" s="95"/>
      <c r="C66" s="95"/>
      <c r="D66" s="95">
        <v>2023</v>
      </c>
      <c r="E66" s="95">
        <v>2024</v>
      </c>
      <c r="F66" s="4"/>
      <c r="G66" s="4"/>
      <c r="H66" s="4"/>
      <c r="I66" s="4"/>
      <c r="J66" s="4"/>
      <c r="K66" s="4"/>
      <c r="L66" s="4"/>
      <c r="M66" s="4"/>
      <c r="N66" s="4"/>
      <c r="O66" s="4"/>
      <c r="P66" s="4"/>
      <c r="Q66" s="4"/>
      <c r="R66" s="4"/>
      <c r="S66" s="4"/>
      <c r="T66" s="4"/>
      <c r="U66" s="4"/>
      <c r="V66" s="4"/>
      <c r="W66" s="4"/>
      <c r="X66" s="4"/>
      <c r="Y66" s="4"/>
      <c r="Z66" s="4"/>
      <c r="AA66" s="4"/>
      <c r="AB66" s="4"/>
      <c r="AC66" s="4"/>
    </row>
    <row r="67" spans="1:31">
      <c r="A67" s="7" t="s">
        <v>435</v>
      </c>
      <c r="B67" s="4"/>
      <c r="C67" s="100"/>
      <c r="D67" s="7">
        <v>3</v>
      </c>
      <c r="E67" s="9">
        <v>3</v>
      </c>
      <c r="F67" s="4"/>
      <c r="G67" s="4"/>
      <c r="H67" s="4"/>
      <c r="I67" s="4"/>
      <c r="J67" s="4"/>
      <c r="K67" s="4"/>
      <c r="L67" s="4"/>
      <c r="M67" s="4"/>
      <c r="N67" s="4"/>
      <c r="O67" s="4"/>
      <c r="P67" s="4"/>
      <c r="Q67" s="4"/>
      <c r="R67" s="4"/>
      <c r="S67" s="4"/>
      <c r="T67" s="4"/>
      <c r="U67" s="4"/>
      <c r="V67" s="4"/>
      <c r="W67" s="4"/>
      <c r="X67" s="4"/>
      <c r="Y67" s="4"/>
      <c r="Z67" s="4"/>
      <c r="AA67" s="4"/>
      <c r="AB67" s="4"/>
      <c r="AC67" s="4"/>
    </row>
    <row r="68" spans="1:31">
      <c r="A68" s="10" t="s">
        <v>310</v>
      </c>
      <c r="B68" s="158"/>
      <c r="C68" s="51"/>
      <c r="D68" s="51">
        <v>0.38</v>
      </c>
      <c r="E68" s="182" t="s">
        <v>436</v>
      </c>
      <c r="F68" s="4"/>
      <c r="G68" s="4"/>
      <c r="H68" s="4"/>
      <c r="I68" s="4"/>
      <c r="J68" s="4"/>
      <c r="K68" s="4"/>
      <c r="L68" s="4"/>
      <c r="M68" s="4"/>
      <c r="N68" s="4"/>
      <c r="O68" s="4"/>
      <c r="P68" s="4"/>
      <c r="Q68" s="4"/>
      <c r="R68" s="4"/>
      <c r="S68" s="4"/>
      <c r="T68" s="4"/>
      <c r="U68" s="4"/>
      <c r="V68" s="4"/>
      <c r="W68" s="4"/>
      <c r="X68" s="4"/>
      <c r="Y68" s="4"/>
      <c r="Z68" s="4"/>
      <c r="AA68" s="4"/>
      <c r="AB68" s="4"/>
      <c r="AC68" s="4"/>
    </row>
    <row r="69" spans="1:31">
      <c r="A69" s="7" t="s">
        <v>437</v>
      </c>
      <c r="B69" s="4"/>
      <c r="C69" s="100"/>
      <c r="D69" s="7">
        <v>2</v>
      </c>
      <c r="E69" s="9">
        <v>2</v>
      </c>
      <c r="F69" s="4"/>
      <c r="G69" s="4"/>
      <c r="H69" s="4"/>
      <c r="I69" s="4"/>
      <c r="J69" s="4"/>
      <c r="K69" s="4"/>
      <c r="L69" s="4"/>
      <c r="M69" s="4"/>
      <c r="N69" s="4"/>
      <c r="O69" s="4"/>
      <c r="P69" s="4"/>
      <c r="Q69" s="4"/>
      <c r="R69" s="4"/>
      <c r="S69" s="4"/>
      <c r="T69" s="4"/>
      <c r="U69" s="4"/>
      <c r="V69" s="4"/>
      <c r="W69" s="4"/>
      <c r="X69" s="4"/>
      <c r="Y69" s="4"/>
      <c r="Z69" s="4"/>
      <c r="AA69" s="4"/>
      <c r="AB69" s="4"/>
      <c r="AC69" s="4"/>
    </row>
    <row r="70" spans="1:31">
      <c r="A70" s="10" t="s">
        <v>310</v>
      </c>
      <c r="B70" s="158"/>
      <c r="C70" s="51"/>
      <c r="D70" s="51">
        <v>0.22</v>
      </c>
      <c r="E70" s="154">
        <v>0.22</v>
      </c>
      <c r="F70" s="4"/>
      <c r="G70" s="4"/>
      <c r="H70" s="4"/>
      <c r="I70" s="4"/>
      <c r="J70" s="4"/>
      <c r="K70" s="4"/>
      <c r="L70" s="4"/>
      <c r="M70" s="4"/>
      <c r="N70" s="4"/>
      <c r="O70" s="4"/>
      <c r="P70" s="4"/>
      <c r="Q70" s="4"/>
      <c r="R70" s="4"/>
      <c r="S70" s="4"/>
      <c r="T70" s="4"/>
      <c r="U70" s="4"/>
      <c r="V70" s="4"/>
      <c r="W70" s="4"/>
      <c r="X70" s="4"/>
      <c r="Y70" s="4"/>
      <c r="Z70" s="4"/>
      <c r="AA70" s="4"/>
      <c r="AB70" s="4"/>
      <c r="AC70" s="4"/>
    </row>
    <row r="71" spans="1:31">
      <c r="A71" s="7" t="s">
        <v>438</v>
      </c>
      <c r="B71" s="4"/>
      <c r="C71" s="100"/>
      <c r="D71" s="7">
        <v>6</v>
      </c>
      <c r="E71" s="9">
        <v>6</v>
      </c>
      <c r="F71" s="4"/>
      <c r="G71" s="4"/>
      <c r="H71" s="4"/>
      <c r="I71" s="4"/>
      <c r="J71" s="4"/>
      <c r="K71" s="4"/>
      <c r="L71" s="4"/>
      <c r="M71" s="4"/>
      <c r="N71" s="4"/>
      <c r="O71" s="4"/>
      <c r="P71" s="4"/>
      <c r="Q71" s="4"/>
      <c r="R71" s="4"/>
      <c r="S71" s="4"/>
      <c r="T71" s="4"/>
      <c r="U71" s="4"/>
      <c r="V71" s="4"/>
      <c r="W71" s="4"/>
      <c r="X71" s="4"/>
      <c r="Y71" s="4"/>
      <c r="Z71" s="4"/>
      <c r="AA71" s="4"/>
      <c r="AB71" s="4"/>
      <c r="AC71" s="4"/>
    </row>
    <row r="72" spans="1:31">
      <c r="A72" s="10" t="s">
        <v>310</v>
      </c>
      <c r="B72" s="158"/>
      <c r="C72" s="51"/>
      <c r="D72" s="51">
        <v>0.27</v>
      </c>
      <c r="E72" s="154">
        <v>0.27</v>
      </c>
      <c r="F72" s="4"/>
      <c r="G72" s="4"/>
      <c r="H72" s="4"/>
      <c r="I72" s="4"/>
      <c r="J72" s="4"/>
      <c r="K72" s="4"/>
      <c r="L72" s="4"/>
      <c r="M72" s="4"/>
      <c r="N72" s="4"/>
      <c r="O72" s="4"/>
      <c r="P72" s="4"/>
      <c r="Q72" s="4"/>
      <c r="R72" s="4"/>
      <c r="S72" s="4"/>
      <c r="T72" s="4"/>
      <c r="U72" s="4"/>
      <c r="V72" s="4"/>
      <c r="W72" s="4"/>
      <c r="X72" s="4"/>
      <c r="Y72" s="4"/>
      <c r="Z72" s="4"/>
      <c r="AA72" s="4"/>
      <c r="AB72" s="4"/>
      <c r="AC72" s="4"/>
    </row>
    <row r="73" spans="1:31">
      <c r="A73" s="7" t="s">
        <v>299</v>
      </c>
      <c r="B73" s="4"/>
      <c r="C73" s="100"/>
      <c r="D73" s="7">
        <v>265</v>
      </c>
      <c r="E73" s="9">
        <v>302</v>
      </c>
      <c r="F73" s="4"/>
      <c r="G73" s="4"/>
      <c r="H73" s="4"/>
      <c r="I73" s="4"/>
      <c r="J73" s="4"/>
      <c r="K73" s="4"/>
      <c r="L73" s="4"/>
      <c r="M73" s="4"/>
      <c r="N73" s="4"/>
      <c r="O73" s="4"/>
      <c r="P73" s="4"/>
      <c r="Q73" s="4"/>
      <c r="R73" s="4"/>
      <c r="S73" s="4"/>
      <c r="T73" s="4"/>
      <c r="U73" s="4"/>
      <c r="V73" s="4"/>
      <c r="W73" s="4"/>
      <c r="X73" s="4"/>
      <c r="Y73" s="4"/>
      <c r="Z73" s="4"/>
      <c r="AA73" s="4"/>
      <c r="AB73" s="4"/>
      <c r="AC73" s="4"/>
    </row>
    <row r="74" spans="1:31">
      <c r="A74" s="10" t="s">
        <v>310</v>
      </c>
      <c r="B74" s="158"/>
      <c r="C74" s="51"/>
      <c r="D74" s="51">
        <v>0.16</v>
      </c>
      <c r="E74" s="154">
        <v>0.17</v>
      </c>
      <c r="F74" s="4"/>
      <c r="G74" s="4"/>
      <c r="H74" s="4"/>
      <c r="I74" s="4"/>
      <c r="J74" s="4"/>
      <c r="K74" s="4"/>
      <c r="L74" s="4"/>
      <c r="M74" s="4"/>
      <c r="N74" s="4"/>
      <c r="O74" s="4"/>
      <c r="P74" s="4"/>
      <c r="Q74" s="4"/>
      <c r="R74" s="4"/>
      <c r="S74" s="4"/>
      <c r="T74" s="4"/>
      <c r="U74" s="4"/>
      <c r="V74" s="4"/>
      <c r="W74" s="4"/>
      <c r="X74" s="4"/>
      <c r="Y74" s="4"/>
      <c r="Z74" s="4"/>
      <c r="AA74" s="4"/>
      <c r="AB74" s="4"/>
      <c r="AC74" s="4"/>
    </row>
    <row r="75" spans="1:31">
      <c r="A75" s="7" t="s">
        <v>300</v>
      </c>
      <c r="B75" s="4"/>
      <c r="C75" s="100"/>
      <c r="D75" s="7">
        <v>14</v>
      </c>
      <c r="E75" s="9">
        <v>13</v>
      </c>
      <c r="F75" s="4"/>
      <c r="G75" s="4"/>
      <c r="H75" s="4"/>
      <c r="I75" s="4"/>
      <c r="J75" s="4"/>
      <c r="K75" s="4"/>
      <c r="L75" s="4"/>
      <c r="M75" s="4"/>
      <c r="N75" s="4"/>
      <c r="O75" s="4"/>
      <c r="P75" s="4"/>
      <c r="Q75" s="4"/>
      <c r="R75" s="4"/>
      <c r="S75" s="4"/>
      <c r="T75" s="4"/>
      <c r="U75" s="4"/>
      <c r="V75" s="4"/>
      <c r="W75" s="4"/>
      <c r="X75" s="4"/>
      <c r="Y75" s="4"/>
      <c r="Z75" s="4"/>
      <c r="AA75" s="4"/>
      <c r="AB75" s="4"/>
      <c r="AC75" s="4"/>
    </row>
    <row r="76" spans="1:31">
      <c r="A76" s="10" t="s">
        <v>310</v>
      </c>
      <c r="B76" s="158"/>
      <c r="C76" s="51"/>
      <c r="D76" s="51">
        <v>0.42</v>
      </c>
      <c r="E76" s="154">
        <v>0.42</v>
      </c>
      <c r="F76" s="4"/>
      <c r="G76" s="4"/>
      <c r="H76" s="4"/>
      <c r="I76" s="4"/>
      <c r="J76" s="4"/>
      <c r="K76" s="4"/>
      <c r="L76" s="4"/>
      <c r="M76" s="4"/>
      <c r="N76" s="4"/>
      <c r="O76" s="4"/>
      <c r="P76" s="4"/>
      <c r="Q76" s="4"/>
      <c r="R76" s="4"/>
      <c r="S76" s="4"/>
      <c r="T76" s="4"/>
      <c r="U76" s="4"/>
      <c r="V76" s="4"/>
      <c r="W76" s="4"/>
      <c r="X76" s="4"/>
      <c r="Y76" s="4"/>
      <c r="Z76" s="4"/>
      <c r="AA76" s="4"/>
      <c r="AB76" s="4"/>
      <c r="AC76" s="4"/>
    </row>
    <row r="77" spans="1:31" ht="25.9" customHeight="1">
      <c r="A77" s="202" t="s">
        <v>439</v>
      </c>
      <c r="B77" s="203"/>
      <c r="C77" s="203"/>
      <c r="D77" s="203"/>
      <c r="E77" s="183"/>
      <c r="F77" s="4"/>
      <c r="G77" s="4"/>
      <c r="H77" s="4"/>
      <c r="I77" s="4"/>
      <c r="J77" s="4"/>
      <c r="K77" s="4"/>
      <c r="L77" s="4"/>
      <c r="M77" s="4"/>
      <c r="N77" s="4"/>
      <c r="O77" s="4"/>
      <c r="P77" s="4"/>
      <c r="Q77" s="4"/>
      <c r="R77" s="4"/>
      <c r="S77" s="4"/>
      <c r="T77" s="4"/>
      <c r="U77" s="4"/>
      <c r="V77" s="4"/>
      <c r="W77" s="4"/>
      <c r="X77" s="4"/>
      <c r="Y77" s="4"/>
      <c r="Z77" s="4"/>
      <c r="AA77" s="4"/>
      <c r="AB77" s="4"/>
      <c r="AC77" s="4"/>
    </row>
    <row r="78" spans="1:3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row>
    <row r="79" spans="1:31">
      <c r="A79" s="79" t="s">
        <v>298</v>
      </c>
      <c r="B79" s="95"/>
      <c r="C79" s="95" t="s">
        <v>299</v>
      </c>
      <c r="D79" s="95" t="s">
        <v>300</v>
      </c>
      <c r="E79" s="95" t="s">
        <v>17</v>
      </c>
      <c r="F79" s="4"/>
      <c r="G79" s="4"/>
      <c r="H79" s="4"/>
      <c r="I79" s="4"/>
      <c r="J79" s="4"/>
      <c r="K79" s="4"/>
      <c r="L79" s="4"/>
      <c r="M79" s="4"/>
      <c r="N79" s="4"/>
      <c r="O79" s="4"/>
      <c r="P79" s="4"/>
      <c r="Q79" s="4"/>
      <c r="R79" s="4"/>
      <c r="S79" s="4"/>
      <c r="T79" s="4"/>
      <c r="U79" s="4"/>
      <c r="V79" s="4"/>
      <c r="W79" s="4"/>
      <c r="X79" s="4"/>
      <c r="Y79" s="4"/>
      <c r="Z79" s="4"/>
      <c r="AA79" s="4"/>
      <c r="AB79" s="4"/>
      <c r="AC79" s="4"/>
      <c r="AD79" s="4"/>
      <c r="AE79" s="4"/>
    </row>
    <row r="80" spans="1:31">
      <c r="A80" s="7" t="s">
        <v>301</v>
      </c>
      <c r="B80" s="4"/>
      <c r="C80" s="100">
        <v>0.17</v>
      </c>
      <c r="D80" s="100">
        <v>0.42</v>
      </c>
      <c r="E80" s="108">
        <v>0.2</v>
      </c>
      <c r="F80" s="4"/>
      <c r="G80" s="4"/>
      <c r="H80" s="4"/>
      <c r="I80" s="4"/>
      <c r="J80" s="4"/>
      <c r="K80" s="4"/>
      <c r="L80" s="4"/>
      <c r="M80" s="4"/>
      <c r="N80" s="4"/>
      <c r="O80" s="4"/>
      <c r="P80" s="4"/>
      <c r="Q80" s="4"/>
      <c r="R80" s="4"/>
      <c r="S80" s="4"/>
      <c r="T80" s="4"/>
      <c r="U80" s="4"/>
      <c r="V80" s="4"/>
      <c r="W80" s="4"/>
      <c r="X80" s="4"/>
      <c r="Y80" s="4"/>
      <c r="Z80" s="4"/>
      <c r="AA80" s="4"/>
      <c r="AB80" s="4"/>
      <c r="AC80" s="4"/>
      <c r="AD80" s="4"/>
      <c r="AE80" s="4"/>
    </row>
    <row r="81" spans="1:31">
      <c r="A81" s="10" t="s">
        <v>302</v>
      </c>
      <c r="B81" s="158"/>
      <c r="C81" s="51">
        <v>0.28000000000000003</v>
      </c>
      <c r="D81" s="51">
        <v>0.79</v>
      </c>
      <c r="E81" s="154">
        <v>0.4</v>
      </c>
      <c r="F81" s="4"/>
      <c r="G81" s="4"/>
      <c r="H81" s="4"/>
      <c r="I81" s="4"/>
      <c r="J81" s="4"/>
      <c r="K81" s="4"/>
      <c r="L81" s="4"/>
      <c r="M81" s="4"/>
      <c r="N81" s="4"/>
      <c r="O81" s="4"/>
      <c r="P81" s="4"/>
      <c r="Q81" s="4"/>
      <c r="R81" s="4"/>
      <c r="S81" s="4"/>
      <c r="T81" s="4"/>
      <c r="U81" s="4"/>
      <c r="V81" s="4"/>
      <c r="W81" s="4"/>
      <c r="X81" s="4"/>
      <c r="Y81" s="4"/>
      <c r="Z81" s="4"/>
      <c r="AA81" s="4"/>
      <c r="AB81" s="4"/>
      <c r="AC81" s="4"/>
      <c r="AD81" s="4"/>
      <c r="AE81" s="4"/>
    </row>
    <row r="82" spans="1:31">
      <c r="A82" s="7" t="s">
        <v>303</v>
      </c>
      <c r="B82" s="4"/>
      <c r="C82" s="100">
        <v>0.08</v>
      </c>
      <c r="D82" s="100">
        <v>0.56999999999999995</v>
      </c>
      <c r="E82" s="108">
        <v>7.0000000000000007E-2</v>
      </c>
      <c r="F82" s="4"/>
      <c r="G82" s="4"/>
      <c r="H82" s="4"/>
      <c r="I82" s="4"/>
      <c r="J82" s="4"/>
      <c r="K82" s="4"/>
      <c r="L82" s="4"/>
      <c r="M82" s="4"/>
      <c r="N82" s="4"/>
      <c r="O82" s="4"/>
      <c r="P82" s="4"/>
      <c r="Q82" s="4"/>
      <c r="R82" s="4"/>
      <c r="S82" s="4"/>
      <c r="T82" s="4"/>
      <c r="U82" s="4"/>
      <c r="V82" s="4"/>
      <c r="W82" s="4"/>
      <c r="X82" s="4"/>
      <c r="Y82" s="4"/>
      <c r="Z82" s="4"/>
      <c r="AA82" s="4"/>
      <c r="AB82" s="4"/>
      <c r="AC82" s="4"/>
      <c r="AD82" s="4"/>
      <c r="AE82" s="4"/>
    </row>
    <row r="83" spans="1:31">
      <c r="A83" s="10" t="s">
        <v>304</v>
      </c>
      <c r="B83" s="158"/>
      <c r="C83" s="51">
        <v>0.28000000000000003</v>
      </c>
      <c r="D83" s="51">
        <v>0.8</v>
      </c>
      <c r="E83" s="154">
        <v>0.4</v>
      </c>
      <c r="F83" s="4"/>
      <c r="G83" s="4"/>
      <c r="H83" s="4"/>
      <c r="I83" s="4"/>
      <c r="J83" s="4"/>
      <c r="K83" s="4"/>
      <c r="L83" s="4"/>
      <c r="M83" s="4"/>
      <c r="N83" s="4"/>
      <c r="O83" s="4"/>
      <c r="P83" s="4"/>
      <c r="Q83" s="4"/>
      <c r="R83" s="4"/>
      <c r="S83" s="4"/>
      <c r="T83" s="4"/>
      <c r="U83" s="4"/>
      <c r="V83" s="4"/>
      <c r="W83" s="4"/>
      <c r="X83" s="4"/>
      <c r="Y83" s="4"/>
      <c r="Z83" s="4"/>
      <c r="AA83" s="4"/>
      <c r="AB83" s="4"/>
      <c r="AC83" s="4"/>
      <c r="AD83" s="4"/>
      <c r="AE83" s="4"/>
    </row>
    <row r="84" spans="1:31">
      <c r="A84" s="7" t="s">
        <v>305</v>
      </c>
      <c r="B84" s="4"/>
      <c r="C84" s="100">
        <v>0.78</v>
      </c>
      <c r="D84" s="100">
        <v>0.89</v>
      </c>
      <c r="E84" s="108">
        <v>0.78</v>
      </c>
      <c r="F84" s="4"/>
      <c r="G84" s="4"/>
      <c r="H84" s="4"/>
      <c r="I84" s="4"/>
      <c r="J84" s="4"/>
      <c r="K84" s="4"/>
      <c r="L84" s="4"/>
      <c r="M84" s="4"/>
      <c r="N84" s="4"/>
      <c r="O84" s="4"/>
      <c r="P84" s="4"/>
      <c r="Q84" s="4"/>
      <c r="R84" s="4"/>
      <c r="S84" s="4"/>
      <c r="T84" s="4"/>
      <c r="U84" s="4"/>
      <c r="V84" s="4"/>
      <c r="W84" s="4"/>
      <c r="X84" s="4"/>
      <c r="Y84" s="4"/>
      <c r="Z84" s="4"/>
      <c r="AA84" s="4"/>
      <c r="AB84" s="4"/>
      <c r="AC84" s="4"/>
      <c r="AD84" s="4"/>
      <c r="AE84" s="4"/>
    </row>
    <row r="85" spans="1:31">
      <c r="A85" s="10" t="s">
        <v>306</v>
      </c>
      <c r="B85" s="158"/>
      <c r="C85" s="51">
        <v>0.9</v>
      </c>
      <c r="D85" s="51">
        <v>0.83</v>
      </c>
      <c r="E85" s="154">
        <v>0.89</v>
      </c>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1:31">
      <c r="A86" s="7" t="s">
        <v>307</v>
      </c>
      <c r="B86" s="4"/>
      <c r="C86" s="26"/>
      <c r="D86" s="26"/>
      <c r="E86" s="109" t="s">
        <v>308</v>
      </c>
      <c r="F86" s="4"/>
      <c r="G86" s="4"/>
      <c r="H86" s="4"/>
      <c r="I86" s="4"/>
      <c r="J86" s="4"/>
      <c r="K86" s="4"/>
      <c r="L86" s="4"/>
      <c r="M86" s="4"/>
      <c r="N86" s="4"/>
      <c r="O86" s="4"/>
      <c r="P86" s="4"/>
      <c r="Q86" s="4"/>
      <c r="R86" s="4"/>
      <c r="S86" s="4"/>
      <c r="T86" s="4"/>
      <c r="U86" s="4"/>
      <c r="V86" s="4"/>
      <c r="W86" s="4"/>
      <c r="X86" s="4"/>
      <c r="Y86" s="4"/>
      <c r="Z86" s="4"/>
      <c r="AA86" s="4"/>
      <c r="AB86" s="4"/>
      <c r="AC86" s="4"/>
      <c r="AD86" s="4"/>
      <c r="AE86" s="4"/>
    </row>
    <row r="87" spans="1:31">
      <c r="A87" s="7"/>
      <c r="B87" s="4"/>
      <c r="C87" s="26"/>
      <c r="D87" s="26"/>
      <c r="E87" s="4"/>
      <c r="F87" s="4"/>
      <c r="G87" s="4"/>
      <c r="H87" s="4"/>
      <c r="I87" s="4"/>
      <c r="J87" s="4"/>
      <c r="K87" s="4"/>
      <c r="L87" s="4"/>
      <c r="M87" s="4"/>
      <c r="N87" s="4"/>
      <c r="O87" s="4"/>
      <c r="P87" s="4"/>
      <c r="Q87" s="4"/>
      <c r="R87" s="4"/>
      <c r="S87" s="4"/>
      <c r="T87" s="4"/>
      <c r="U87" s="4"/>
      <c r="V87" s="4"/>
      <c r="W87" s="4"/>
      <c r="X87" s="4"/>
      <c r="Y87" s="4"/>
      <c r="Z87" s="4"/>
      <c r="AA87" s="4"/>
      <c r="AB87" s="4"/>
      <c r="AC87" s="4"/>
      <c r="AD87" s="4"/>
      <c r="AE87" s="4"/>
    </row>
    <row r="88" spans="1:31">
      <c r="A88" s="79" t="s">
        <v>311</v>
      </c>
      <c r="B88" s="95"/>
      <c r="C88" s="95" t="s">
        <v>309</v>
      </c>
      <c r="D88" s="95" t="s">
        <v>310</v>
      </c>
      <c r="E88" s="95" t="s">
        <v>17</v>
      </c>
      <c r="F88" s="4"/>
      <c r="G88" s="4"/>
      <c r="H88" s="4"/>
      <c r="I88" s="4"/>
      <c r="J88" s="4"/>
      <c r="K88" s="4"/>
      <c r="L88" s="4"/>
      <c r="M88" s="4"/>
      <c r="N88" s="4"/>
      <c r="O88" s="4"/>
      <c r="P88" s="4"/>
      <c r="Q88" s="4"/>
      <c r="R88" s="4"/>
      <c r="S88" s="4"/>
      <c r="T88" s="4"/>
      <c r="U88" s="4"/>
      <c r="V88" s="4"/>
      <c r="W88" s="4"/>
      <c r="X88" s="4"/>
      <c r="Y88" s="4"/>
      <c r="Z88" s="4"/>
      <c r="AA88" s="4"/>
      <c r="AB88" s="4"/>
      <c r="AC88" s="4"/>
      <c r="AD88" s="4"/>
      <c r="AE88" s="4"/>
    </row>
    <row r="89" spans="1:31">
      <c r="A89" s="7" t="s">
        <v>313</v>
      </c>
      <c r="B89" s="4"/>
      <c r="C89" s="52">
        <v>0.75</v>
      </c>
      <c r="D89" s="52">
        <v>0.25</v>
      </c>
      <c r="E89" s="110">
        <v>488</v>
      </c>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1:31">
      <c r="A90" s="7" t="s">
        <v>312</v>
      </c>
      <c r="B90" s="4"/>
      <c r="C90" s="52">
        <v>0.86</v>
      </c>
      <c r="D90" s="52">
        <v>0.14000000000000001</v>
      </c>
      <c r="E90" s="110">
        <v>487</v>
      </c>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1:31">
      <c r="A91" s="7" t="s">
        <v>314</v>
      </c>
      <c r="B91" s="4"/>
      <c r="C91" s="52">
        <v>0.86</v>
      </c>
      <c r="D91" s="52">
        <v>0.14000000000000001</v>
      </c>
      <c r="E91" s="110">
        <v>484</v>
      </c>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1:31">
      <c r="A92" s="10" t="s">
        <v>315</v>
      </c>
      <c r="B92" s="158"/>
      <c r="C92" s="51">
        <v>0.78</v>
      </c>
      <c r="D92" s="51">
        <v>0.22</v>
      </c>
      <c r="E92" s="112">
        <v>498</v>
      </c>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1:31">
      <c r="A93" s="19" t="s">
        <v>17</v>
      </c>
      <c r="B93" s="4"/>
      <c r="C93" s="52"/>
      <c r="D93" s="52"/>
      <c r="E93" s="111">
        <v>1957</v>
      </c>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1:31">
      <c r="A94" s="7"/>
      <c r="B94" s="4"/>
      <c r="C94" s="26"/>
      <c r="D94" s="26"/>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spans="1:31">
      <c r="A95" s="79" t="s">
        <v>440</v>
      </c>
      <c r="B95" s="95"/>
      <c r="C95" s="95"/>
      <c r="D95" s="95"/>
      <c r="E95" s="95">
        <v>2024</v>
      </c>
      <c r="F95" s="4"/>
      <c r="G95" s="4"/>
      <c r="H95" s="4"/>
      <c r="I95" s="4"/>
      <c r="J95" s="4"/>
      <c r="K95" s="4"/>
      <c r="L95" s="4"/>
      <c r="M95" s="4"/>
      <c r="N95" s="4"/>
      <c r="O95" s="4"/>
      <c r="P95" s="4"/>
      <c r="Q95" s="4"/>
      <c r="R95" s="4"/>
    </row>
    <row r="96" spans="1:31">
      <c r="A96" s="10" t="s">
        <v>441</v>
      </c>
      <c r="B96" s="158"/>
      <c r="C96" s="158"/>
      <c r="D96" s="158"/>
      <c r="E96" s="112">
        <v>2</v>
      </c>
      <c r="F96" s="4"/>
      <c r="G96" s="4"/>
      <c r="H96" s="4"/>
      <c r="I96" s="4"/>
      <c r="J96" s="4"/>
      <c r="K96" s="4"/>
      <c r="L96" s="4"/>
      <c r="M96" s="4"/>
      <c r="N96" s="4"/>
      <c r="O96" s="4"/>
      <c r="P96" s="4"/>
      <c r="Q96" s="4"/>
      <c r="R96" s="4"/>
    </row>
    <row r="97" spans="1:30" ht="28.9" customHeight="1">
      <c r="A97" s="204" t="s">
        <v>442</v>
      </c>
      <c r="B97" s="205"/>
      <c r="C97" s="205"/>
      <c r="D97" s="205"/>
      <c r="E97" s="184">
        <v>25</v>
      </c>
      <c r="F97" s="4"/>
      <c r="G97" s="4"/>
      <c r="H97" s="4"/>
      <c r="I97" s="4"/>
      <c r="J97" s="4"/>
      <c r="K97" s="4"/>
      <c r="L97" s="4"/>
      <c r="M97" s="4"/>
      <c r="N97" s="4"/>
      <c r="O97" s="4"/>
      <c r="P97" s="4"/>
      <c r="Q97" s="4"/>
      <c r="R97" s="4"/>
    </row>
    <row r="98" spans="1:30">
      <c r="A98" s="185" t="s">
        <v>443</v>
      </c>
      <c r="B98" s="167"/>
      <c r="C98" s="167"/>
      <c r="D98" s="167"/>
      <c r="E98" s="186">
        <v>0</v>
      </c>
      <c r="F98" s="4"/>
      <c r="G98" s="4"/>
      <c r="H98" s="4"/>
      <c r="I98" s="4"/>
      <c r="J98" s="4"/>
      <c r="K98" s="4"/>
      <c r="L98" s="4"/>
      <c r="M98" s="4"/>
      <c r="N98" s="4"/>
      <c r="O98" s="4"/>
      <c r="P98" s="4"/>
      <c r="Q98" s="4"/>
      <c r="R98" s="4"/>
    </row>
    <row r="99" spans="1:30">
      <c r="A99" s="79" t="s">
        <v>444</v>
      </c>
      <c r="B99" s="4"/>
      <c r="C99" s="26"/>
      <c r="D99" s="26"/>
      <c r="E99" s="187"/>
      <c r="F99" s="4"/>
      <c r="G99" s="4"/>
      <c r="H99" s="4"/>
      <c r="I99" s="4"/>
      <c r="J99" s="4"/>
      <c r="K99" s="4"/>
      <c r="L99" s="4"/>
      <c r="M99" s="4"/>
      <c r="N99" s="4"/>
      <c r="O99" s="4"/>
      <c r="P99" s="4"/>
      <c r="Q99" s="4"/>
      <c r="R99" s="4"/>
    </row>
    <row r="100" spans="1:30">
      <c r="A100" s="10" t="s">
        <v>445</v>
      </c>
      <c r="B100" s="158"/>
      <c r="C100" s="158"/>
      <c r="D100" s="158"/>
      <c r="E100" s="112">
        <v>0</v>
      </c>
      <c r="F100" s="4"/>
      <c r="G100" s="4"/>
      <c r="H100" s="4"/>
      <c r="I100" s="4"/>
      <c r="J100" s="4"/>
      <c r="K100" s="4"/>
      <c r="L100" s="4"/>
      <c r="M100" s="4"/>
      <c r="N100" s="4"/>
      <c r="O100" s="4"/>
      <c r="P100" s="4"/>
      <c r="Q100" s="4"/>
      <c r="R100" s="4"/>
    </row>
    <row r="101" spans="1:30">
      <c r="A101" s="4"/>
      <c r="B101" s="4"/>
      <c r="C101" s="4"/>
      <c r="D101" s="4"/>
      <c r="E101" s="4"/>
      <c r="F101" s="4"/>
      <c r="G101" s="4"/>
      <c r="H101" s="4"/>
      <c r="I101" s="4"/>
      <c r="J101" s="4"/>
      <c r="K101" s="4"/>
      <c r="L101" s="4"/>
      <c r="M101" s="4"/>
      <c r="N101" s="4"/>
      <c r="O101" s="4"/>
      <c r="P101" s="4"/>
      <c r="Q101" s="4"/>
      <c r="R101" s="4"/>
    </row>
    <row r="102" spans="1:30">
      <c r="A102" s="4"/>
      <c r="B102" s="4"/>
      <c r="C102" s="4"/>
      <c r="D102" s="4"/>
      <c r="E102" s="4"/>
      <c r="F102" s="4"/>
      <c r="G102" s="4"/>
      <c r="H102" s="4"/>
      <c r="I102" s="4"/>
      <c r="J102" s="4"/>
      <c r="K102" s="4"/>
      <c r="L102" s="4"/>
      <c r="M102" s="4"/>
      <c r="N102" s="4"/>
      <c r="O102" s="4"/>
      <c r="P102" s="4"/>
      <c r="Q102" s="4"/>
      <c r="R102" s="4"/>
    </row>
    <row r="103" spans="1:30">
      <c r="A103" s="4"/>
      <c r="B103" s="4"/>
      <c r="C103" s="4"/>
      <c r="D103" s="4"/>
      <c r="E103" s="4"/>
      <c r="F103" s="4"/>
      <c r="G103" s="4"/>
      <c r="H103" s="4"/>
      <c r="I103" s="4"/>
      <c r="J103" s="4"/>
      <c r="K103" s="4"/>
      <c r="L103" s="4"/>
      <c r="M103" s="4"/>
      <c r="N103" s="4"/>
      <c r="O103" s="4"/>
      <c r="P103" s="4"/>
      <c r="Q103" s="4"/>
      <c r="R103" s="4"/>
    </row>
    <row r="104" spans="1:30">
      <c r="A104" s="4"/>
      <c r="B104" s="4"/>
      <c r="C104" s="4"/>
      <c r="D104" s="4"/>
      <c r="E104" s="4"/>
      <c r="F104" s="4"/>
      <c r="G104" s="4"/>
      <c r="H104" s="4"/>
      <c r="I104" s="4"/>
      <c r="J104" s="4"/>
      <c r="K104" s="4"/>
      <c r="L104" s="4"/>
      <c r="M104" s="4"/>
      <c r="N104" s="4"/>
      <c r="O104" s="4"/>
      <c r="P104" s="4"/>
      <c r="Q104" s="4"/>
      <c r="R104" s="4"/>
    </row>
    <row r="105" spans="1:30">
      <c r="A105" s="4"/>
      <c r="B105" s="4"/>
      <c r="C105" s="4"/>
      <c r="D105" s="4"/>
      <c r="E105" s="4"/>
      <c r="F105" s="4"/>
      <c r="G105" s="4"/>
      <c r="H105" s="4"/>
      <c r="I105" s="4"/>
      <c r="J105" s="4"/>
      <c r="K105" s="4"/>
      <c r="L105" s="4"/>
      <c r="M105" s="4"/>
      <c r="N105" s="4"/>
      <c r="O105" s="4"/>
      <c r="P105" s="4"/>
      <c r="Q105" s="4"/>
      <c r="R105" s="4"/>
    </row>
    <row r="106" spans="1:30">
      <c r="A106" s="4"/>
      <c r="B106" s="4"/>
      <c r="C106" s="4"/>
      <c r="D106" s="4"/>
      <c r="E106" s="4"/>
      <c r="F106" s="4"/>
      <c r="G106" s="4"/>
      <c r="H106" s="4"/>
      <c r="I106" s="4"/>
      <c r="J106" s="4"/>
      <c r="K106" s="4"/>
      <c r="L106" s="4"/>
      <c r="M106" s="4"/>
      <c r="N106" s="4"/>
      <c r="O106" s="4"/>
      <c r="P106" s="4"/>
      <c r="Q106" s="4"/>
      <c r="R106" s="4"/>
    </row>
    <row r="107" spans="1:30">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6:30">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sheetData>
  <mergeCells count="3">
    <mergeCell ref="A32:C32"/>
    <mergeCell ref="A77:D77"/>
    <mergeCell ref="A97:D9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BDB40-4F13-4239-9326-98B787C90E3B}">
  <dimension ref="A1:AS376"/>
  <sheetViews>
    <sheetView workbookViewId="0">
      <selection activeCell="F68" sqref="F68"/>
    </sheetView>
  </sheetViews>
  <sheetFormatPr defaultRowHeight="14.5"/>
  <cols>
    <col min="1" max="1" width="73.81640625" customWidth="1" collapsed="1"/>
    <col min="2" max="5" width="16.7265625" style="76" customWidth="1"/>
    <col min="6" max="8" width="16.7265625" customWidth="1"/>
  </cols>
  <sheetData>
    <row r="1" spans="1:41" ht="61.5" customHeight="1">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row>
    <row r="2" spans="1:41" ht="25.5" customHeight="1">
      <c r="A2" s="56" t="s">
        <v>176</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row>
    <row r="3" spans="1:41" ht="18">
      <c r="A3" s="65" t="s">
        <v>84</v>
      </c>
      <c r="B3" s="95">
        <v>2021</v>
      </c>
      <c r="C3" s="95">
        <v>2022</v>
      </c>
      <c r="D3" s="95">
        <v>2023</v>
      </c>
      <c r="E3" s="95">
        <v>2024</v>
      </c>
      <c r="F3" s="56"/>
      <c r="G3" s="56"/>
      <c r="H3" s="56"/>
      <c r="I3" s="56"/>
      <c r="J3" s="56"/>
      <c r="K3" s="56"/>
      <c r="L3" s="56"/>
      <c r="M3" s="56"/>
      <c r="N3" s="56"/>
      <c r="O3" s="56"/>
      <c r="P3" s="56"/>
      <c r="Q3" s="56"/>
      <c r="R3" s="56"/>
      <c r="S3" s="56"/>
      <c r="T3" s="56"/>
      <c r="U3" s="56"/>
      <c r="V3" s="56"/>
      <c r="W3" s="56"/>
      <c r="X3" s="56"/>
      <c r="Y3" s="56"/>
      <c r="Z3" s="56"/>
      <c r="AA3" s="56"/>
      <c r="AB3" s="56"/>
      <c r="AC3" s="56"/>
      <c r="AD3" s="56"/>
      <c r="AE3" s="56"/>
    </row>
    <row r="4" spans="1:41" ht="18">
      <c r="A4" s="48" t="s">
        <v>85</v>
      </c>
      <c r="B4" s="12">
        <v>0</v>
      </c>
      <c r="C4" s="12">
        <v>37</v>
      </c>
      <c r="D4" s="12">
        <v>43</v>
      </c>
      <c r="E4" s="13">
        <v>41</v>
      </c>
      <c r="F4" s="56"/>
      <c r="G4" s="56"/>
      <c r="H4" s="56"/>
      <c r="I4" s="56"/>
      <c r="J4" s="56"/>
      <c r="K4" s="56"/>
      <c r="L4" s="56"/>
      <c r="M4" s="56"/>
      <c r="N4" s="56"/>
      <c r="O4" s="56"/>
      <c r="P4" s="56"/>
      <c r="Q4" s="56"/>
      <c r="R4" s="56"/>
      <c r="S4" s="56"/>
      <c r="T4" s="56"/>
      <c r="U4" s="56"/>
      <c r="V4" s="56"/>
      <c r="W4" s="56"/>
      <c r="X4" s="56"/>
      <c r="Y4" s="56"/>
      <c r="Z4" s="56"/>
      <c r="AA4" s="56"/>
      <c r="AB4" s="56"/>
      <c r="AC4" s="56"/>
      <c r="AD4" s="56"/>
      <c r="AE4" s="56"/>
    </row>
    <row r="5" spans="1:41" ht="18">
      <c r="A5" s="48" t="s">
        <v>86</v>
      </c>
      <c r="B5" s="12">
        <v>0</v>
      </c>
      <c r="C5" s="12">
        <v>2</v>
      </c>
      <c r="D5" s="12">
        <v>2</v>
      </c>
      <c r="E5" s="13">
        <v>2</v>
      </c>
      <c r="F5" s="56"/>
      <c r="G5" s="56"/>
      <c r="H5" s="56"/>
      <c r="I5" s="56"/>
      <c r="J5" s="56"/>
      <c r="K5" s="56"/>
      <c r="L5" s="56"/>
      <c r="M5" s="56"/>
      <c r="N5" s="56"/>
      <c r="O5" s="56"/>
      <c r="P5" s="56"/>
      <c r="Q5" s="56"/>
      <c r="R5" s="56"/>
      <c r="S5" s="56"/>
      <c r="T5" s="56"/>
      <c r="U5" s="56"/>
      <c r="V5" s="56"/>
      <c r="W5" s="56"/>
      <c r="X5" s="56"/>
      <c r="Y5" s="56"/>
      <c r="Z5" s="56"/>
      <c r="AA5" s="56"/>
      <c r="AB5" s="56"/>
      <c r="AC5" s="56"/>
      <c r="AD5" s="56"/>
      <c r="AE5" s="56"/>
    </row>
    <row r="6" spans="1:41" ht="18">
      <c r="A6" s="48" t="s">
        <v>87</v>
      </c>
      <c r="B6" s="12">
        <v>0</v>
      </c>
      <c r="C6" s="12">
        <v>91</v>
      </c>
      <c r="D6" s="12">
        <v>122</v>
      </c>
      <c r="E6" s="13">
        <v>168</v>
      </c>
      <c r="F6" s="56"/>
      <c r="G6" s="56"/>
      <c r="H6" s="56"/>
      <c r="I6" s="56"/>
      <c r="J6" s="56"/>
      <c r="K6" s="56"/>
      <c r="L6" s="56"/>
      <c r="M6" s="56"/>
      <c r="N6" s="56"/>
      <c r="O6" s="56"/>
      <c r="P6" s="56"/>
      <c r="Q6" s="56"/>
      <c r="R6" s="56"/>
      <c r="S6" s="56"/>
      <c r="T6" s="56"/>
      <c r="U6" s="56"/>
      <c r="V6" s="56"/>
      <c r="W6" s="56"/>
      <c r="X6" s="56"/>
      <c r="Y6" s="56"/>
      <c r="Z6" s="56"/>
      <c r="AA6" s="56"/>
      <c r="AB6" s="56"/>
      <c r="AC6" s="56"/>
      <c r="AD6" s="56"/>
      <c r="AE6" s="56"/>
    </row>
    <row r="7" spans="1:41" ht="18">
      <c r="A7" s="48" t="s">
        <v>88</v>
      </c>
      <c r="B7" s="12">
        <v>0</v>
      </c>
      <c r="C7" s="12">
        <v>50.893760539629</v>
      </c>
      <c r="D7" s="12">
        <v>45.8893777498429</v>
      </c>
      <c r="E7" s="13">
        <v>49.04</v>
      </c>
      <c r="F7" s="56"/>
      <c r="G7" s="56"/>
      <c r="H7" s="56"/>
      <c r="I7" s="56"/>
      <c r="J7" s="56"/>
      <c r="K7" s="56"/>
      <c r="L7" s="56"/>
      <c r="M7" s="56"/>
      <c r="N7" s="56"/>
      <c r="O7" s="56"/>
      <c r="P7" s="56"/>
      <c r="Q7" s="56"/>
      <c r="R7" s="56"/>
      <c r="S7" s="56"/>
      <c r="T7" s="56"/>
      <c r="U7" s="56"/>
      <c r="V7" s="56"/>
      <c r="W7" s="56"/>
      <c r="X7" s="56"/>
      <c r="Y7" s="56"/>
      <c r="Z7" s="56"/>
      <c r="AA7" s="56"/>
      <c r="AB7" s="56"/>
      <c r="AC7" s="56"/>
      <c r="AD7" s="56"/>
      <c r="AE7" s="56"/>
    </row>
    <row r="8" spans="1:41" ht="18">
      <c r="A8" s="48" t="s">
        <v>89</v>
      </c>
      <c r="B8" s="12">
        <v>0</v>
      </c>
      <c r="C8" s="12">
        <v>2725</v>
      </c>
      <c r="D8" s="12">
        <v>6733</v>
      </c>
      <c r="E8" s="13">
        <v>6865</v>
      </c>
      <c r="F8" s="56"/>
      <c r="G8" s="56"/>
      <c r="H8" s="56"/>
      <c r="I8" s="56"/>
      <c r="J8" s="56"/>
      <c r="K8" s="56"/>
      <c r="L8" s="56"/>
      <c r="M8" s="56"/>
      <c r="N8" s="56"/>
      <c r="O8" s="56"/>
      <c r="P8" s="56"/>
      <c r="Q8" s="56"/>
      <c r="R8" s="56"/>
      <c r="S8" s="56"/>
      <c r="T8" s="56"/>
      <c r="U8" s="56"/>
      <c r="V8" s="56"/>
      <c r="W8" s="56"/>
      <c r="X8" s="56"/>
      <c r="Y8" s="56"/>
      <c r="Z8" s="56"/>
      <c r="AA8" s="56"/>
      <c r="AB8" s="56"/>
      <c r="AC8" s="56"/>
      <c r="AD8" s="56"/>
      <c r="AE8" s="56"/>
    </row>
    <row r="9" spans="1:41" ht="18">
      <c r="A9" s="48" t="s">
        <v>90</v>
      </c>
      <c r="B9" s="12">
        <v>0</v>
      </c>
      <c r="C9" s="12">
        <v>14</v>
      </c>
      <c r="D9" s="12">
        <v>12</v>
      </c>
      <c r="E9" s="13">
        <v>4</v>
      </c>
      <c r="F9" s="56"/>
      <c r="G9" s="56"/>
      <c r="H9" s="56"/>
      <c r="I9" s="56"/>
      <c r="J9" s="56"/>
      <c r="K9" s="56"/>
      <c r="L9" s="56"/>
      <c r="M9" s="56"/>
      <c r="N9" s="56"/>
      <c r="O9" s="56"/>
      <c r="P9" s="56"/>
      <c r="Q9" s="56"/>
      <c r="R9" s="56"/>
      <c r="S9" s="56"/>
      <c r="T9" s="56"/>
      <c r="U9" s="56"/>
      <c r="V9" s="56"/>
      <c r="W9" s="56"/>
      <c r="X9" s="56"/>
      <c r="Y9" s="56"/>
      <c r="Z9" s="56"/>
      <c r="AA9" s="56"/>
      <c r="AB9" s="56"/>
      <c r="AC9" s="56"/>
      <c r="AD9" s="56"/>
      <c r="AE9" s="56"/>
    </row>
    <row r="10" spans="1:41" ht="18">
      <c r="A10" s="68" t="s">
        <v>91</v>
      </c>
      <c r="B10" s="14">
        <v>5309</v>
      </c>
      <c r="C10" s="14">
        <v>5969</v>
      </c>
      <c r="D10" s="14">
        <v>12143</v>
      </c>
      <c r="E10" s="170">
        <v>12004</v>
      </c>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row>
    <row r="11" spans="1:41" ht="18">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row>
    <row r="12" spans="1:41" ht="18">
      <c r="A12" s="65" t="s">
        <v>92</v>
      </c>
      <c r="B12" s="95">
        <v>2021</v>
      </c>
      <c r="C12" s="95">
        <v>2022</v>
      </c>
      <c r="D12" s="95">
        <v>2023</v>
      </c>
      <c r="E12" s="95">
        <v>2024</v>
      </c>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row>
    <row r="13" spans="1:41" ht="18">
      <c r="A13" s="12" t="s">
        <v>93</v>
      </c>
      <c r="B13" s="12">
        <v>4</v>
      </c>
      <c r="C13" s="12">
        <v>4</v>
      </c>
      <c r="D13" s="12">
        <v>4</v>
      </c>
      <c r="E13" s="13">
        <v>3</v>
      </c>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row>
    <row r="14" spans="1:41" ht="18">
      <c r="A14" s="12" t="s">
        <v>94</v>
      </c>
      <c r="B14" s="12">
        <v>0</v>
      </c>
      <c r="C14" s="12">
        <v>72</v>
      </c>
      <c r="D14" s="12">
        <v>113</v>
      </c>
      <c r="E14" s="13">
        <v>50</v>
      </c>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row>
    <row r="15" spans="1:41" ht="18">
      <c r="A15" s="12" t="s">
        <v>95</v>
      </c>
      <c r="B15" s="12">
        <v>25958</v>
      </c>
      <c r="C15" s="12">
        <v>56759</v>
      </c>
      <c r="D15" s="12">
        <v>49089</v>
      </c>
      <c r="E15" s="13">
        <v>54614</v>
      </c>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row>
    <row r="16" spans="1:41" ht="18">
      <c r="A16" s="12" t="s">
        <v>96</v>
      </c>
      <c r="B16" s="12">
        <v>9073</v>
      </c>
      <c r="C16" s="12">
        <v>21258</v>
      </c>
      <c r="D16" s="12">
        <v>17894</v>
      </c>
      <c r="E16" s="13">
        <v>8296</v>
      </c>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row>
    <row r="17" spans="1:31" ht="18">
      <c r="A17" s="12" t="s">
        <v>97</v>
      </c>
      <c r="B17" s="12">
        <v>13589</v>
      </c>
      <c r="C17" s="12">
        <v>26823</v>
      </c>
      <c r="D17" s="12">
        <v>23075</v>
      </c>
      <c r="E17" s="13">
        <v>27561</v>
      </c>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row>
    <row r="18" spans="1:31" ht="18">
      <c r="A18" s="12" t="s">
        <v>98</v>
      </c>
      <c r="B18" s="12">
        <v>18759</v>
      </c>
      <c r="C18" s="12">
        <v>33329</v>
      </c>
      <c r="D18" s="12">
        <v>28920</v>
      </c>
      <c r="E18" s="13">
        <v>33072</v>
      </c>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row>
    <row r="19" spans="1:31" ht="18">
      <c r="A19" s="12" t="s">
        <v>99</v>
      </c>
      <c r="B19" s="12">
        <v>10378</v>
      </c>
      <c r="C19" s="12">
        <v>18218</v>
      </c>
      <c r="D19" s="12">
        <v>12905</v>
      </c>
      <c r="E19" s="13">
        <v>16456</v>
      </c>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row>
    <row r="20" spans="1:31" ht="18">
      <c r="A20" s="12" t="s">
        <v>100</v>
      </c>
      <c r="B20" s="12">
        <v>0</v>
      </c>
      <c r="C20" s="12">
        <v>0</v>
      </c>
      <c r="D20" s="12">
        <v>0</v>
      </c>
      <c r="E20" s="13">
        <v>1250</v>
      </c>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row>
    <row r="21" spans="1:31" ht="18">
      <c r="A21" s="12" t="s">
        <v>101</v>
      </c>
      <c r="B21" s="12">
        <v>1101</v>
      </c>
      <c r="C21" s="12">
        <v>4122</v>
      </c>
      <c r="D21" s="12">
        <v>3448</v>
      </c>
      <c r="E21" s="13">
        <v>4103</v>
      </c>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row>
    <row r="22" spans="1:31" ht="18">
      <c r="A22" s="12" t="s">
        <v>102</v>
      </c>
      <c r="B22" s="12">
        <v>0</v>
      </c>
      <c r="C22" s="12">
        <v>1194</v>
      </c>
      <c r="D22" s="12">
        <v>997</v>
      </c>
      <c r="E22" s="13">
        <v>863</v>
      </c>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row>
    <row r="23" spans="1:31" ht="18">
      <c r="A23" s="12" t="s">
        <v>103</v>
      </c>
      <c r="B23" s="12">
        <v>294</v>
      </c>
      <c r="C23" s="12">
        <v>950</v>
      </c>
      <c r="D23" s="12">
        <v>868</v>
      </c>
      <c r="E23" s="13">
        <v>856</v>
      </c>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row>
    <row r="24" spans="1:31" ht="18">
      <c r="A24" s="12" t="s">
        <v>104</v>
      </c>
      <c r="B24" s="12">
        <v>0</v>
      </c>
      <c r="C24" s="12">
        <v>371</v>
      </c>
      <c r="D24" s="12">
        <v>238</v>
      </c>
      <c r="E24" s="13">
        <v>367</v>
      </c>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row>
    <row r="25" spans="1:31" ht="18">
      <c r="A25" s="12" t="s">
        <v>105</v>
      </c>
      <c r="B25" s="12">
        <v>36</v>
      </c>
      <c r="C25" s="12">
        <v>39</v>
      </c>
      <c r="D25" s="12">
        <v>36</v>
      </c>
      <c r="E25" s="13">
        <v>5</v>
      </c>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row>
    <row r="26" spans="1:31" ht="18">
      <c r="A26" s="12" t="s">
        <v>106</v>
      </c>
      <c r="B26" s="12">
        <v>0</v>
      </c>
      <c r="C26" s="12">
        <v>35</v>
      </c>
      <c r="D26" s="12">
        <v>36</v>
      </c>
      <c r="E26" s="13">
        <v>5</v>
      </c>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row>
    <row r="27" spans="1:31" ht="18">
      <c r="A27" s="12" t="s">
        <v>107</v>
      </c>
      <c r="B27" s="12">
        <v>1537</v>
      </c>
      <c r="C27" s="12">
        <v>2333</v>
      </c>
      <c r="D27" s="12">
        <v>1981</v>
      </c>
      <c r="E27" s="13">
        <v>481</v>
      </c>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row>
    <row r="28" spans="1:31" ht="18">
      <c r="A28" s="12" t="s">
        <v>108</v>
      </c>
      <c r="B28" s="12">
        <v>21901</v>
      </c>
      <c r="C28" s="12">
        <v>17384</v>
      </c>
      <c r="D28" s="12">
        <v>32416</v>
      </c>
      <c r="E28" s="13">
        <v>8964</v>
      </c>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row>
    <row r="29" spans="1:31" ht="18">
      <c r="A29" s="12" t="s">
        <v>109</v>
      </c>
      <c r="B29" s="12">
        <v>167</v>
      </c>
      <c r="C29" s="12">
        <v>328</v>
      </c>
      <c r="D29" s="12">
        <v>995</v>
      </c>
      <c r="E29" s="13">
        <v>470</v>
      </c>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row>
    <row r="30" spans="1:31" ht="18">
      <c r="A30" s="14" t="s">
        <v>110</v>
      </c>
      <c r="B30" s="14">
        <v>9327</v>
      </c>
      <c r="C30" s="14">
        <v>21663</v>
      </c>
      <c r="D30" s="14">
        <v>35757</v>
      </c>
      <c r="E30" s="170">
        <v>9631</v>
      </c>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row>
    <row r="31" spans="1:31" ht="18">
      <c r="A31" s="12"/>
      <c r="B31" s="12"/>
      <c r="C31" s="12"/>
      <c r="D31" s="12"/>
      <c r="E31" s="12"/>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row>
    <row r="32" spans="1:31" ht="18">
      <c r="A32" s="65" t="s">
        <v>111</v>
      </c>
      <c r="B32" s="95">
        <v>2021</v>
      </c>
      <c r="C32" s="95">
        <v>2022</v>
      </c>
      <c r="D32" s="95">
        <v>2023</v>
      </c>
      <c r="E32" s="95">
        <v>2024</v>
      </c>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row>
    <row r="33" spans="1:31" ht="62.5">
      <c r="A33" s="173" t="s">
        <v>352</v>
      </c>
      <c r="B33" s="174" t="s">
        <v>114</v>
      </c>
      <c r="C33" s="174" t="s">
        <v>113</v>
      </c>
      <c r="D33" s="174" t="s">
        <v>112</v>
      </c>
      <c r="E33" s="188" t="s">
        <v>276</v>
      </c>
      <c r="F33" s="56"/>
      <c r="G33" s="56"/>
      <c r="H33" s="124"/>
      <c r="I33" s="56"/>
      <c r="J33" s="56"/>
      <c r="K33" s="56"/>
      <c r="L33" s="56"/>
      <c r="M33" s="56"/>
      <c r="N33" s="56"/>
      <c r="O33" s="56"/>
      <c r="P33" s="56"/>
      <c r="Q33" s="56"/>
      <c r="R33" s="56"/>
      <c r="S33" s="56"/>
      <c r="T33" s="56"/>
      <c r="U33" s="56"/>
      <c r="V33" s="56"/>
      <c r="W33" s="56"/>
      <c r="X33" s="56"/>
      <c r="Y33" s="56"/>
      <c r="Z33" s="56"/>
      <c r="AA33" s="56"/>
      <c r="AB33" s="56"/>
      <c r="AC33" s="56"/>
      <c r="AD33" s="56"/>
      <c r="AE33" s="56"/>
    </row>
    <row r="34" spans="1:31" ht="18">
      <c r="A34" s="120"/>
      <c r="B34" s="120"/>
      <c r="C34" s="120"/>
      <c r="D34" s="120"/>
      <c r="E34" s="120"/>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row>
    <row r="35" spans="1:31" ht="18">
      <c r="A35" s="65" t="s">
        <v>115</v>
      </c>
      <c r="B35" s="95">
        <v>2021</v>
      </c>
      <c r="C35" s="95">
        <v>2022</v>
      </c>
      <c r="D35" s="95">
        <v>2023</v>
      </c>
      <c r="E35" s="95">
        <v>2024</v>
      </c>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row>
    <row r="36" spans="1:31" ht="18">
      <c r="A36" s="12" t="s">
        <v>116</v>
      </c>
      <c r="B36" s="12">
        <v>3391</v>
      </c>
      <c r="C36" s="12">
        <v>8715</v>
      </c>
      <c r="D36" s="12">
        <v>8120</v>
      </c>
      <c r="E36" s="13">
        <v>8296</v>
      </c>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row>
    <row r="37" spans="1:31" ht="18">
      <c r="A37" s="12" t="s">
        <v>117</v>
      </c>
      <c r="B37" s="12">
        <v>1563</v>
      </c>
      <c r="C37" s="12">
        <v>3587</v>
      </c>
      <c r="D37" s="12">
        <v>3964</v>
      </c>
      <c r="E37" s="13">
        <v>3370</v>
      </c>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row>
    <row r="38" spans="1:31" ht="18">
      <c r="A38" s="12" t="s">
        <v>118</v>
      </c>
      <c r="B38" s="12">
        <v>1111</v>
      </c>
      <c r="C38" s="12">
        <v>3197</v>
      </c>
      <c r="D38" s="12">
        <v>2095</v>
      </c>
      <c r="E38" s="13">
        <v>2938</v>
      </c>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row>
    <row r="39" spans="1:31" ht="18">
      <c r="A39" s="12" t="s">
        <v>119</v>
      </c>
      <c r="B39" s="12">
        <v>717</v>
      </c>
      <c r="C39" s="12">
        <v>1597</v>
      </c>
      <c r="D39" s="12">
        <v>1891</v>
      </c>
      <c r="E39" s="13">
        <v>1988</v>
      </c>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row>
    <row r="40" spans="1:31" ht="18">
      <c r="A40" s="14" t="s">
        <v>120</v>
      </c>
      <c r="B40" s="14">
        <v>5</v>
      </c>
      <c r="C40" s="14">
        <v>7</v>
      </c>
      <c r="D40" s="14">
        <v>19</v>
      </c>
      <c r="E40" s="170">
        <v>0</v>
      </c>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row>
    <row r="41" spans="1:31" ht="18">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row>
    <row r="42" spans="1:31" ht="18">
      <c r="A42" s="65" t="s">
        <v>121</v>
      </c>
      <c r="B42" s="95">
        <v>2021</v>
      </c>
      <c r="C42" s="95">
        <v>2022</v>
      </c>
      <c r="D42" s="95">
        <v>2023</v>
      </c>
      <c r="E42" s="95">
        <v>2024</v>
      </c>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row>
    <row r="43" spans="1:31" ht="18">
      <c r="A43" s="12" t="s">
        <v>122</v>
      </c>
      <c r="B43" s="46">
        <v>0</v>
      </c>
      <c r="C43" s="46">
        <v>0</v>
      </c>
      <c r="D43" s="46">
        <v>3</v>
      </c>
      <c r="E43" s="33">
        <v>0</v>
      </c>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row>
    <row r="44" spans="1:31" ht="18">
      <c r="A44" s="12" t="s">
        <v>123</v>
      </c>
      <c r="B44" s="46">
        <v>1</v>
      </c>
      <c r="C44" s="46">
        <v>1</v>
      </c>
      <c r="D44" s="46">
        <v>4</v>
      </c>
      <c r="E44" s="33">
        <v>1</v>
      </c>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row>
    <row r="45" spans="1:31" ht="18">
      <c r="A45" s="12" t="s">
        <v>124</v>
      </c>
      <c r="B45" s="46">
        <v>0</v>
      </c>
      <c r="C45" s="46">
        <v>45000</v>
      </c>
      <c r="D45" s="46">
        <v>55249</v>
      </c>
      <c r="E45" s="33">
        <v>56305</v>
      </c>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row>
    <row r="46" spans="1:31" ht="18">
      <c r="A46" s="12" t="s">
        <v>125</v>
      </c>
      <c r="B46" s="46">
        <v>119</v>
      </c>
      <c r="C46" s="46">
        <v>0</v>
      </c>
      <c r="D46" s="46">
        <v>169</v>
      </c>
      <c r="E46" s="33">
        <v>13</v>
      </c>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row>
    <row r="47" spans="1:31" ht="18">
      <c r="A47" s="12" t="s">
        <v>126</v>
      </c>
      <c r="B47" s="46">
        <v>0</v>
      </c>
      <c r="C47" s="46">
        <v>0</v>
      </c>
      <c r="D47" s="46">
        <v>0</v>
      </c>
      <c r="E47" s="33">
        <v>0</v>
      </c>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row>
    <row r="48" spans="1:31" ht="18">
      <c r="A48" s="14" t="s">
        <v>127</v>
      </c>
      <c r="B48" s="171">
        <v>0</v>
      </c>
      <c r="C48" s="171">
        <v>345</v>
      </c>
      <c r="D48" s="171">
        <v>0</v>
      </c>
      <c r="E48" s="172">
        <v>8</v>
      </c>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row>
    <row r="49" spans="1:31" ht="18">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row>
    <row r="50" spans="1:31" ht="18">
      <c r="A50" s="65" t="s">
        <v>211</v>
      </c>
      <c r="B50" s="95">
        <v>2021</v>
      </c>
      <c r="C50" s="95">
        <v>2022</v>
      </c>
      <c r="D50" s="95">
        <v>2023</v>
      </c>
      <c r="E50" s="95">
        <v>2024</v>
      </c>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row>
    <row r="51" spans="1:31" ht="18">
      <c r="A51" s="12" t="s">
        <v>128</v>
      </c>
      <c r="B51" s="12">
        <v>23</v>
      </c>
      <c r="C51" s="12">
        <v>23</v>
      </c>
      <c r="D51" s="12">
        <v>22</v>
      </c>
      <c r="E51" s="13">
        <v>28</v>
      </c>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row>
    <row r="52" spans="1:31" ht="18">
      <c r="A52" s="12" t="s">
        <v>129</v>
      </c>
      <c r="B52" s="12">
        <v>200000</v>
      </c>
      <c r="C52" s="12">
        <v>76000</v>
      </c>
      <c r="D52" s="12">
        <v>87000</v>
      </c>
      <c r="E52" s="13">
        <v>126000</v>
      </c>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row>
    <row r="53" spans="1:31" ht="18">
      <c r="A53" s="12" t="s">
        <v>130</v>
      </c>
      <c r="B53" s="12">
        <v>75</v>
      </c>
      <c r="C53" s="12">
        <v>89</v>
      </c>
      <c r="D53" s="12">
        <v>102</v>
      </c>
      <c r="E53" s="13">
        <v>116</v>
      </c>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row>
    <row r="54" spans="1:31" ht="18">
      <c r="A54" s="12" t="s">
        <v>131</v>
      </c>
      <c r="B54" s="12">
        <v>376</v>
      </c>
      <c r="C54" s="12">
        <v>341</v>
      </c>
      <c r="D54" s="12">
        <v>385</v>
      </c>
      <c r="E54" s="13">
        <v>384</v>
      </c>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row>
    <row r="55" spans="1:31" ht="18">
      <c r="A55" s="12" t="s">
        <v>132</v>
      </c>
      <c r="B55" s="12">
        <v>672770</v>
      </c>
      <c r="C55" s="12">
        <v>663907</v>
      </c>
      <c r="D55" s="12">
        <v>940000</v>
      </c>
      <c r="E55" s="13">
        <v>1279784</v>
      </c>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row>
    <row r="56" spans="1:31" ht="18">
      <c r="A56" s="12" t="s">
        <v>133</v>
      </c>
      <c r="B56" s="12">
        <v>0</v>
      </c>
      <c r="C56" s="12">
        <v>14</v>
      </c>
      <c r="D56" s="12">
        <v>4</v>
      </c>
      <c r="E56" s="13">
        <v>10</v>
      </c>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row>
    <row r="57" spans="1:31" ht="18">
      <c r="A57" s="12" t="s">
        <v>134</v>
      </c>
      <c r="B57" s="12">
        <v>0</v>
      </c>
      <c r="C57" s="12">
        <v>6</v>
      </c>
      <c r="D57" s="12">
        <v>21</v>
      </c>
      <c r="E57" s="13">
        <v>34</v>
      </c>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row>
    <row r="58" spans="1:31" ht="18">
      <c r="A58" s="12" t="s">
        <v>135</v>
      </c>
      <c r="B58" s="12">
        <v>3</v>
      </c>
      <c r="C58" s="12">
        <v>0</v>
      </c>
      <c r="D58" s="12">
        <v>1</v>
      </c>
      <c r="E58" s="13">
        <v>3</v>
      </c>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row>
    <row r="59" spans="1:31" ht="18">
      <c r="A59" s="14" t="s">
        <v>136</v>
      </c>
      <c r="B59" s="14">
        <v>0</v>
      </c>
      <c r="C59" s="14">
        <v>4</v>
      </c>
      <c r="D59" s="14">
        <v>4</v>
      </c>
      <c r="E59" s="170">
        <v>2</v>
      </c>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row>
    <row r="60" spans="1:31" ht="18">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row>
    <row r="61" spans="1:31" ht="18">
      <c r="A61" s="65" t="s">
        <v>137</v>
      </c>
      <c r="B61" s="95">
        <v>2021</v>
      </c>
      <c r="C61" s="95">
        <v>2022</v>
      </c>
      <c r="D61" s="95">
        <v>2023</v>
      </c>
      <c r="E61" s="95">
        <v>2024</v>
      </c>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row>
    <row r="62" spans="1:31" ht="18">
      <c r="A62" s="12" t="s">
        <v>138</v>
      </c>
      <c r="B62" s="12">
        <v>700</v>
      </c>
      <c r="C62" s="12">
        <v>507</v>
      </c>
      <c r="D62" s="46" t="s">
        <v>212</v>
      </c>
      <c r="E62" s="33">
        <v>627</v>
      </c>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row>
    <row r="63" spans="1:31" ht="18">
      <c r="A63" s="14" t="s">
        <v>139</v>
      </c>
      <c r="B63" s="14">
        <v>0</v>
      </c>
      <c r="C63" s="14">
        <v>206.9</v>
      </c>
      <c r="D63" s="14">
        <v>282</v>
      </c>
      <c r="E63" s="170">
        <v>284</v>
      </c>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row>
    <row r="64" spans="1:31" ht="18">
      <c r="A64" s="34" t="s">
        <v>213</v>
      </c>
      <c r="B64" s="12"/>
      <c r="C64" s="12"/>
      <c r="D64" s="12"/>
      <c r="E64" s="12"/>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row>
    <row r="65" spans="1:45" ht="18">
      <c r="A65" s="12"/>
      <c r="B65" s="12"/>
      <c r="C65" s="12"/>
      <c r="D65" s="12"/>
      <c r="E65" s="12"/>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row>
    <row r="66" spans="1:45" ht="18">
      <c r="A66" s="65" t="s">
        <v>174</v>
      </c>
      <c r="B66" s="95">
        <v>2021</v>
      </c>
      <c r="C66" s="95">
        <v>2022</v>
      </c>
      <c r="D66" s="95">
        <v>2023</v>
      </c>
      <c r="E66" s="95">
        <v>2024</v>
      </c>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row>
    <row r="67" spans="1:45" ht="75">
      <c r="A67" s="173" t="s">
        <v>352</v>
      </c>
      <c r="B67" s="12">
        <v>0</v>
      </c>
      <c r="C67" s="174" t="s">
        <v>140</v>
      </c>
      <c r="D67" s="174" t="s">
        <v>140</v>
      </c>
      <c r="E67" s="175" t="s">
        <v>140</v>
      </c>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row>
    <row r="68" spans="1:45" ht="18">
      <c r="A68" s="12"/>
      <c r="B68" s="12"/>
      <c r="C68" s="12"/>
      <c r="D68" s="12"/>
      <c r="E68" s="12"/>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row>
    <row r="69" spans="1:45" ht="18">
      <c r="A69" s="65" t="s">
        <v>177</v>
      </c>
      <c r="B69" s="95">
        <v>2021</v>
      </c>
      <c r="C69" s="95">
        <v>2022</v>
      </c>
      <c r="D69" s="95">
        <v>2023</v>
      </c>
      <c r="E69" s="95">
        <v>2024</v>
      </c>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row>
    <row r="70" spans="1:45" ht="18">
      <c r="A70" s="12" t="s">
        <v>141</v>
      </c>
      <c r="B70" s="12">
        <v>0</v>
      </c>
      <c r="C70" s="12">
        <v>4</v>
      </c>
      <c r="D70" s="12">
        <v>6</v>
      </c>
      <c r="E70" s="13">
        <v>5</v>
      </c>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row>
    <row r="71" spans="1:45" ht="18">
      <c r="A71" s="12" t="s">
        <v>142</v>
      </c>
      <c r="B71" s="12">
        <v>0</v>
      </c>
      <c r="C71" s="12">
        <v>6621</v>
      </c>
      <c r="D71" s="12">
        <v>12911.78</v>
      </c>
      <c r="E71" s="13">
        <v>23705</v>
      </c>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row>
    <row r="72" spans="1:45" ht="18">
      <c r="A72" s="12" t="s">
        <v>143</v>
      </c>
      <c r="B72" s="12">
        <v>165</v>
      </c>
      <c r="C72" s="12">
        <v>20</v>
      </c>
      <c r="D72" s="12">
        <v>26</v>
      </c>
      <c r="E72" s="13">
        <v>6</v>
      </c>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row>
    <row r="73" spans="1:45" ht="18">
      <c r="A73" s="12" t="s">
        <v>144</v>
      </c>
      <c r="B73" s="12">
        <v>0</v>
      </c>
      <c r="C73" s="12">
        <v>14</v>
      </c>
      <c r="D73" s="12">
        <v>1</v>
      </c>
      <c r="E73" s="13">
        <v>24</v>
      </c>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row>
    <row r="74" spans="1:45" ht="18">
      <c r="A74" s="12" t="s">
        <v>145</v>
      </c>
      <c r="B74" s="12">
        <v>0</v>
      </c>
      <c r="C74" s="12">
        <v>14</v>
      </c>
      <c r="D74" s="12">
        <v>0</v>
      </c>
      <c r="E74" s="13">
        <v>0</v>
      </c>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row>
    <row r="75" spans="1:45" ht="18">
      <c r="A75" s="12" t="s">
        <v>146</v>
      </c>
      <c r="B75" s="12">
        <v>0</v>
      </c>
      <c r="C75" s="12">
        <v>12</v>
      </c>
      <c r="D75" s="12">
        <v>1</v>
      </c>
      <c r="E75" s="13">
        <v>19</v>
      </c>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row>
    <row r="76" spans="1:45" ht="18">
      <c r="A76" s="14" t="s">
        <v>147</v>
      </c>
      <c r="B76" s="14">
        <v>0</v>
      </c>
      <c r="C76" s="14">
        <v>12</v>
      </c>
      <c r="D76" s="14">
        <v>0</v>
      </c>
      <c r="E76" s="170">
        <v>0</v>
      </c>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row>
    <row r="77" spans="1:45" ht="18">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row>
    <row r="78" spans="1:45" ht="18">
      <c r="A78" s="125" t="s">
        <v>321</v>
      </c>
      <c r="B78" s="95">
        <v>2021</v>
      </c>
      <c r="C78" s="95">
        <v>2022</v>
      </c>
      <c r="D78" s="95">
        <v>2023</v>
      </c>
      <c r="E78" s="95">
        <v>2024</v>
      </c>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row>
    <row r="79" spans="1:45" ht="75">
      <c r="A79" s="173" t="s">
        <v>352</v>
      </c>
      <c r="B79" s="174" t="s">
        <v>149</v>
      </c>
      <c r="C79" s="174" t="s">
        <v>175</v>
      </c>
      <c r="D79" s="174" t="s">
        <v>148</v>
      </c>
      <c r="E79" s="175" t="s">
        <v>148</v>
      </c>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row>
    <row r="80" spans="1:45" ht="18">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row>
    <row r="81" spans="1:45" ht="18">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row>
    <row r="82" spans="1:45" ht="18">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row>
    <row r="83" spans="1:45" ht="18">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row>
    <row r="84" spans="1:45" ht="18">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row>
    <row r="85" spans="1:45" ht="18">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row>
    <row r="86" spans="1:45" ht="18">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row>
    <row r="87" spans="1:45" ht="18">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row>
    <row r="88" spans="1:45" ht="18">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row>
    <row r="89" spans="1:45" ht="18">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row>
    <row r="90" spans="1:45" ht="18">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row>
    <row r="91" spans="1:45" ht="18">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row>
    <row r="92" spans="1:45" ht="18">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row>
    <row r="93" spans="1:45" ht="18">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row>
    <row r="94" spans="1:45" ht="18">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row>
    <row r="95" spans="1:45" ht="18">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row>
    <row r="96" spans="1:45" ht="18">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row>
    <row r="97" spans="1:45" ht="18">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row>
    <row r="98" spans="1:45" ht="18">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row>
    <row r="99" spans="1:45" ht="18">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row>
    <row r="100" spans="1:45" ht="18">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row>
    <row r="101" spans="1:45" ht="18">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row>
    <row r="102" spans="1:45" ht="18">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row>
    <row r="103" spans="1:45" ht="18">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row>
    <row r="104" spans="1:45" ht="18">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row>
    <row r="105" spans="1:45" ht="18">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row>
    <row r="106" spans="1:45" ht="18">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row>
    <row r="107" spans="1:45" ht="18">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row>
    <row r="108" spans="1:45" ht="18">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c r="AS108" s="56"/>
    </row>
    <row r="109" spans="1:45" ht="18">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row>
    <row r="110" spans="1:45" ht="18">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row>
    <row r="111" spans="1:45" ht="18">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row>
    <row r="112" spans="1:45" ht="18">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row>
    <row r="113" spans="1:45" ht="18">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row>
    <row r="114" spans="1:45" ht="18">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row>
    <row r="115" spans="1:45" ht="18">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row>
    <row r="116" spans="1:45" ht="18">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row>
    <row r="117" spans="1:45" ht="18">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row>
    <row r="118" spans="1:45" ht="18">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row>
    <row r="119" spans="1:45" ht="18">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row>
    <row r="120" spans="1:45" ht="18">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row>
    <row r="121" spans="1:45" ht="18">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row>
    <row r="122" spans="1:45" ht="18">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row>
    <row r="123" spans="1:45" ht="18">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row>
    <row r="124" spans="1:45" ht="18">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row>
    <row r="125" spans="1:45" ht="18">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row>
    <row r="126" spans="1:45" ht="18">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row>
    <row r="127" spans="1:45" ht="18">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row>
    <row r="128" spans="1:45" ht="18">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row>
    <row r="129" spans="2:45" ht="18">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c r="AM129" s="56"/>
      <c r="AN129" s="56"/>
      <c r="AO129" s="56"/>
      <c r="AP129" s="56"/>
      <c r="AQ129" s="56"/>
      <c r="AR129" s="56"/>
      <c r="AS129" s="56"/>
    </row>
    <row r="130" spans="2:45" ht="18">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c r="AK130" s="56"/>
      <c r="AL130" s="56"/>
      <c r="AM130" s="56"/>
      <c r="AN130" s="56"/>
      <c r="AO130" s="56"/>
      <c r="AP130" s="56"/>
      <c r="AQ130" s="56"/>
      <c r="AR130" s="56"/>
      <c r="AS130" s="56"/>
    </row>
    <row r="131" spans="2:45" ht="18">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c r="AS131" s="56"/>
    </row>
    <row r="132" spans="2:45" ht="18">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row>
    <row r="133" spans="2:45" ht="18">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c r="AS133" s="56"/>
    </row>
    <row r="134" spans="2:45" ht="18">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row>
    <row r="135" spans="2:45" ht="18">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row>
    <row r="136" spans="2:45" ht="18">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row>
    <row r="137" spans="2:45" ht="18">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row>
    <row r="138" spans="2:45" ht="18">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c r="AS138" s="56"/>
    </row>
    <row r="139" spans="2:45" ht="18">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row>
    <row r="140" spans="2:45" ht="18">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row>
    <row r="141" spans="2:45" ht="18">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row>
    <row r="142" spans="2:45" ht="18">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row>
    <row r="143" spans="2:45" ht="18">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row>
    <row r="144" spans="2:45" ht="18">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row>
    <row r="145" spans="2:45" ht="18">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row>
    <row r="146" spans="2:45" ht="18">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row>
    <row r="147" spans="2:45" ht="18">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row>
    <row r="148" spans="2:45" ht="18">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row>
    <row r="149" spans="2:45" ht="18">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row>
    <row r="150" spans="2:45" ht="18">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row>
    <row r="151" spans="2:45" ht="18">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row>
    <row r="152" spans="2:45" ht="18">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row>
    <row r="153" spans="2:45" ht="18">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row>
    <row r="154" spans="2:45" ht="18">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row>
    <row r="155" spans="2:45" ht="18">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row>
    <row r="156" spans="2:45" ht="18">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row>
    <row r="157" spans="2:45" ht="18">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row>
    <row r="158" spans="2:45" ht="18">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row>
    <row r="159" spans="2:45" ht="18">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row>
    <row r="160" spans="2:45" ht="18">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row>
    <row r="161" spans="2:45" ht="18">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row>
    <row r="162" spans="2:45" ht="18">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row>
    <row r="163" spans="2:45" ht="18">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row>
    <row r="164" spans="2:45" ht="18">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row>
    <row r="165" spans="2:45" ht="18">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row>
    <row r="166" spans="2:45" ht="18">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row>
    <row r="167" spans="2:45" ht="18">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row>
    <row r="168" spans="2:45" ht="18">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c r="AS168" s="56"/>
    </row>
    <row r="169" spans="2:45" ht="18">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c r="AS169" s="56"/>
    </row>
    <row r="170" spans="2:45" ht="18">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row>
    <row r="171" spans="2:45" ht="18">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row>
    <row r="172" spans="2:45" ht="18">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row>
    <row r="173" spans="2:45" ht="18">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row>
    <row r="174" spans="2:45" ht="18">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row>
    <row r="175" spans="2:45" ht="18">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row>
    <row r="176" spans="2:45" ht="18">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row>
    <row r="177" spans="2:45" ht="18">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row>
    <row r="178" spans="2:45" ht="18">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c r="AR178" s="56"/>
      <c r="AS178" s="56"/>
    </row>
    <row r="179" spans="2:45" ht="18">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c r="AS179" s="56"/>
    </row>
    <row r="180" spans="2:45" ht="18">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c r="AR180" s="56"/>
      <c r="AS180" s="56"/>
    </row>
    <row r="181" spans="2:45" ht="18">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c r="AS181" s="56"/>
    </row>
    <row r="182" spans="2:45" ht="18">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c r="AS182" s="56"/>
    </row>
    <row r="183" spans="2:45" ht="18">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c r="AS183" s="56"/>
    </row>
    <row r="184" spans="2:45" ht="18">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row>
    <row r="185" spans="2:45" ht="18">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row>
    <row r="186" spans="2:45" ht="18">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row>
    <row r="187" spans="2:45" ht="18">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c r="AR187" s="56"/>
      <c r="AS187" s="56"/>
    </row>
    <row r="188" spans="2:45" ht="18">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c r="AS188" s="56"/>
    </row>
    <row r="189" spans="2:45" ht="18">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c r="AR189" s="56"/>
      <c r="AS189" s="56"/>
    </row>
    <row r="190" spans="2:45" ht="18">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c r="AR190" s="56"/>
      <c r="AS190" s="56"/>
    </row>
    <row r="191" spans="2:45" ht="18">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c r="AR191" s="56"/>
      <c r="AS191" s="56"/>
    </row>
    <row r="192" spans="2:45" ht="18">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c r="AR192" s="56"/>
      <c r="AS192" s="56"/>
    </row>
    <row r="193" spans="2:45" ht="18">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c r="AS193" s="56"/>
    </row>
    <row r="194" spans="2:45" ht="18">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c r="AS194" s="56"/>
    </row>
    <row r="195" spans="2:45" ht="18">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c r="AR195" s="56"/>
      <c r="AS195" s="56"/>
    </row>
    <row r="196" spans="2:45" ht="18">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c r="AR196" s="56"/>
      <c r="AS196" s="56"/>
    </row>
    <row r="197" spans="2:45" ht="18">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c r="AB197" s="56"/>
      <c r="AC197" s="56"/>
      <c r="AD197" s="56"/>
      <c r="AE197" s="56"/>
      <c r="AF197" s="56"/>
      <c r="AG197" s="56"/>
      <c r="AH197" s="56"/>
      <c r="AI197" s="56"/>
      <c r="AJ197" s="56"/>
      <c r="AK197" s="56"/>
      <c r="AL197" s="56"/>
      <c r="AM197" s="56"/>
      <c r="AN197" s="56"/>
      <c r="AO197" s="56"/>
      <c r="AP197" s="56"/>
      <c r="AQ197" s="56"/>
      <c r="AR197" s="56"/>
      <c r="AS197" s="56"/>
    </row>
    <row r="198" spans="2:45" ht="18">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c r="AB198" s="56"/>
      <c r="AC198" s="56"/>
      <c r="AD198" s="56"/>
      <c r="AE198" s="56"/>
      <c r="AF198" s="56"/>
      <c r="AG198" s="56"/>
      <c r="AH198" s="56"/>
      <c r="AI198" s="56"/>
      <c r="AJ198" s="56"/>
      <c r="AK198" s="56"/>
      <c r="AL198" s="56"/>
      <c r="AM198" s="56"/>
      <c r="AN198" s="56"/>
      <c r="AO198" s="56"/>
      <c r="AP198" s="56"/>
      <c r="AQ198" s="56"/>
      <c r="AR198" s="56"/>
      <c r="AS198" s="56"/>
    </row>
    <row r="199" spans="2:45" ht="18">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c r="AB199" s="56"/>
      <c r="AC199" s="56"/>
      <c r="AD199" s="56"/>
      <c r="AE199" s="56"/>
      <c r="AF199" s="56"/>
      <c r="AG199" s="56"/>
      <c r="AH199" s="56"/>
      <c r="AI199" s="56"/>
      <c r="AJ199" s="56"/>
      <c r="AK199" s="56"/>
      <c r="AL199" s="56"/>
      <c r="AM199" s="56"/>
      <c r="AN199" s="56"/>
      <c r="AO199" s="56"/>
      <c r="AP199" s="56"/>
      <c r="AQ199" s="56"/>
      <c r="AR199" s="56"/>
      <c r="AS199" s="56"/>
    </row>
    <row r="200" spans="2:45" ht="18">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c r="AA200" s="56"/>
      <c r="AB200" s="56"/>
      <c r="AC200" s="56"/>
      <c r="AD200" s="56"/>
      <c r="AE200" s="56"/>
      <c r="AF200" s="56"/>
      <c r="AG200" s="56"/>
      <c r="AH200" s="56"/>
      <c r="AI200" s="56"/>
      <c r="AJ200" s="56"/>
      <c r="AK200" s="56"/>
      <c r="AL200" s="56"/>
      <c r="AM200" s="56"/>
      <c r="AN200" s="56"/>
      <c r="AO200" s="56"/>
      <c r="AP200" s="56"/>
      <c r="AQ200" s="56"/>
      <c r="AR200" s="56"/>
      <c r="AS200" s="56"/>
    </row>
    <row r="201" spans="2:45" ht="18">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c r="AB201" s="56"/>
      <c r="AC201" s="56"/>
      <c r="AD201" s="56"/>
      <c r="AE201" s="56"/>
      <c r="AF201" s="56"/>
      <c r="AG201" s="56"/>
      <c r="AH201" s="56"/>
      <c r="AI201" s="56"/>
      <c r="AJ201" s="56"/>
      <c r="AK201" s="56"/>
      <c r="AL201" s="56"/>
      <c r="AM201" s="56"/>
      <c r="AN201" s="56"/>
      <c r="AO201" s="56"/>
      <c r="AP201" s="56"/>
      <c r="AQ201" s="56"/>
      <c r="AR201" s="56"/>
      <c r="AS201" s="56"/>
    </row>
    <row r="202" spans="2:45" ht="18">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c r="AB202" s="56"/>
      <c r="AC202" s="56"/>
      <c r="AD202" s="56"/>
      <c r="AE202" s="56"/>
      <c r="AF202" s="56"/>
      <c r="AG202" s="56"/>
      <c r="AH202" s="56"/>
      <c r="AI202" s="56"/>
      <c r="AJ202" s="56"/>
      <c r="AK202" s="56"/>
      <c r="AL202" s="56"/>
      <c r="AM202" s="56"/>
      <c r="AN202" s="56"/>
      <c r="AO202" s="56"/>
      <c r="AP202" s="56"/>
      <c r="AQ202" s="56"/>
      <c r="AR202" s="56"/>
      <c r="AS202" s="56"/>
    </row>
    <row r="203" spans="2:45" ht="18">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c r="AA203" s="56"/>
      <c r="AB203" s="56"/>
      <c r="AC203" s="56"/>
      <c r="AD203" s="56"/>
      <c r="AE203" s="56"/>
      <c r="AF203" s="56"/>
      <c r="AG203" s="56"/>
      <c r="AH203" s="56"/>
      <c r="AI203" s="56"/>
      <c r="AJ203" s="56"/>
      <c r="AK203" s="56"/>
      <c r="AL203" s="56"/>
      <c r="AM203" s="56"/>
      <c r="AN203" s="56"/>
      <c r="AO203" s="56"/>
      <c r="AP203" s="56"/>
      <c r="AQ203" s="56"/>
      <c r="AR203" s="56"/>
      <c r="AS203" s="56"/>
    </row>
    <row r="204" spans="2:45" ht="18">
      <c r="B204" s="56"/>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c r="AA204" s="56"/>
      <c r="AB204" s="56"/>
      <c r="AC204" s="56"/>
      <c r="AD204" s="56"/>
      <c r="AE204" s="56"/>
      <c r="AF204" s="56"/>
      <c r="AG204" s="56"/>
      <c r="AH204" s="56"/>
      <c r="AI204" s="56"/>
      <c r="AJ204" s="56"/>
      <c r="AK204" s="56"/>
      <c r="AL204" s="56"/>
      <c r="AM204" s="56"/>
      <c r="AN204" s="56"/>
      <c r="AO204" s="56"/>
      <c r="AP204" s="56"/>
      <c r="AQ204" s="56"/>
      <c r="AR204" s="56"/>
      <c r="AS204" s="56"/>
    </row>
    <row r="205" spans="2:45" ht="18">
      <c r="B205" s="56"/>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c r="AA205" s="56"/>
      <c r="AB205" s="56"/>
      <c r="AC205" s="56"/>
      <c r="AD205" s="56"/>
      <c r="AE205" s="56"/>
      <c r="AF205" s="56"/>
      <c r="AG205" s="56"/>
      <c r="AH205" s="56"/>
      <c r="AI205" s="56"/>
      <c r="AJ205" s="56"/>
      <c r="AK205" s="56"/>
      <c r="AL205" s="56"/>
      <c r="AM205" s="56"/>
      <c r="AN205" s="56"/>
      <c r="AO205" s="56"/>
      <c r="AP205" s="56"/>
      <c r="AQ205" s="56"/>
      <c r="AR205" s="56"/>
      <c r="AS205" s="56"/>
    </row>
    <row r="206" spans="2:45" ht="18">
      <c r="B206" s="56"/>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c r="AA206" s="56"/>
      <c r="AB206" s="56"/>
      <c r="AC206" s="56"/>
      <c r="AD206" s="56"/>
      <c r="AE206" s="56"/>
      <c r="AF206" s="56"/>
      <c r="AG206" s="56"/>
      <c r="AH206" s="56"/>
      <c r="AI206" s="56"/>
      <c r="AJ206" s="56"/>
      <c r="AK206" s="56"/>
      <c r="AL206" s="56"/>
      <c r="AM206" s="56"/>
      <c r="AN206" s="56"/>
      <c r="AO206" s="56"/>
      <c r="AP206" s="56"/>
      <c r="AQ206" s="56"/>
      <c r="AR206" s="56"/>
      <c r="AS206" s="56"/>
    </row>
    <row r="207" spans="2:45" ht="18">
      <c r="B207" s="56"/>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c r="AA207" s="56"/>
      <c r="AB207" s="56"/>
      <c r="AC207" s="56"/>
      <c r="AD207" s="56"/>
      <c r="AE207" s="56"/>
      <c r="AF207" s="56"/>
      <c r="AG207" s="56"/>
      <c r="AH207" s="56"/>
      <c r="AI207" s="56"/>
      <c r="AJ207" s="56"/>
      <c r="AK207" s="56"/>
      <c r="AL207" s="56"/>
      <c r="AM207" s="56"/>
      <c r="AN207" s="56"/>
      <c r="AO207" s="56"/>
      <c r="AP207" s="56"/>
      <c r="AQ207" s="56"/>
      <c r="AR207" s="56"/>
      <c r="AS207" s="56"/>
    </row>
    <row r="208" spans="2:45" ht="18">
      <c r="B208" s="56"/>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c r="AA208" s="56"/>
      <c r="AB208" s="56"/>
      <c r="AC208" s="56"/>
      <c r="AD208" s="56"/>
      <c r="AE208" s="56"/>
      <c r="AF208" s="56"/>
      <c r="AG208" s="56"/>
      <c r="AH208" s="56"/>
      <c r="AI208" s="56"/>
      <c r="AJ208" s="56"/>
      <c r="AK208" s="56"/>
      <c r="AL208" s="56"/>
      <c r="AM208" s="56"/>
      <c r="AN208" s="56"/>
      <c r="AO208" s="56"/>
      <c r="AP208" s="56"/>
      <c r="AQ208" s="56"/>
      <c r="AR208" s="56"/>
      <c r="AS208" s="56"/>
    </row>
    <row r="209" spans="2:45" ht="18">
      <c r="B209" s="56"/>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c r="AA209" s="56"/>
      <c r="AB209" s="56"/>
      <c r="AC209" s="56"/>
      <c r="AD209" s="56"/>
      <c r="AE209" s="56"/>
      <c r="AF209" s="56"/>
      <c r="AG209" s="56"/>
      <c r="AH209" s="56"/>
      <c r="AI209" s="56"/>
      <c r="AJ209" s="56"/>
      <c r="AK209" s="56"/>
      <c r="AL209" s="56"/>
      <c r="AM209" s="56"/>
      <c r="AN209" s="56"/>
      <c r="AO209" s="56"/>
      <c r="AP209" s="56"/>
      <c r="AQ209" s="56"/>
      <c r="AR209" s="56"/>
      <c r="AS209" s="56"/>
    </row>
    <row r="210" spans="2:45" ht="18">
      <c r="B210" s="56"/>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c r="AA210" s="56"/>
      <c r="AB210" s="56"/>
      <c r="AC210" s="56"/>
      <c r="AD210" s="56"/>
      <c r="AE210" s="56"/>
      <c r="AF210" s="56"/>
      <c r="AG210" s="56"/>
      <c r="AH210" s="56"/>
      <c r="AI210" s="56"/>
      <c r="AJ210" s="56"/>
      <c r="AK210" s="56"/>
      <c r="AL210" s="56"/>
      <c r="AM210" s="56"/>
      <c r="AN210" s="56"/>
      <c r="AO210" s="56"/>
      <c r="AP210" s="56"/>
      <c r="AQ210" s="56"/>
      <c r="AR210" s="56"/>
      <c r="AS210" s="56"/>
    </row>
    <row r="211" spans="2:45" ht="18">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c r="AP211" s="56"/>
      <c r="AQ211" s="56"/>
      <c r="AR211" s="56"/>
      <c r="AS211" s="56"/>
    </row>
    <row r="212" spans="2:45" ht="18">
      <c r="B212" s="56"/>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c r="AA212" s="56"/>
      <c r="AB212" s="56"/>
      <c r="AC212" s="56"/>
      <c r="AD212" s="56"/>
      <c r="AE212" s="56"/>
      <c r="AF212" s="56"/>
      <c r="AG212" s="56"/>
      <c r="AH212" s="56"/>
      <c r="AI212" s="56"/>
      <c r="AJ212" s="56"/>
      <c r="AK212" s="56"/>
      <c r="AL212" s="56"/>
      <c r="AM212" s="56"/>
      <c r="AN212" s="56"/>
      <c r="AO212" s="56"/>
      <c r="AP212" s="56"/>
      <c r="AQ212" s="56"/>
      <c r="AR212" s="56"/>
      <c r="AS212" s="56"/>
    </row>
    <row r="213" spans="2:45" ht="18">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c r="AA213" s="56"/>
      <c r="AB213" s="56"/>
      <c r="AC213" s="56"/>
      <c r="AD213" s="56"/>
      <c r="AE213" s="56"/>
      <c r="AF213" s="56"/>
      <c r="AG213" s="56"/>
      <c r="AH213" s="56"/>
      <c r="AI213" s="56"/>
      <c r="AJ213" s="56"/>
      <c r="AK213" s="56"/>
      <c r="AL213" s="56"/>
      <c r="AM213" s="56"/>
      <c r="AN213" s="56"/>
      <c r="AO213" s="56"/>
      <c r="AP213" s="56"/>
      <c r="AQ213" s="56"/>
      <c r="AR213" s="56"/>
      <c r="AS213" s="56"/>
    </row>
    <row r="214" spans="2:45" ht="18">
      <c r="B214" s="56"/>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H214" s="56"/>
      <c r="AI214" s="56"/>
      <c r="AJ214" s="56"/>
      <c r="AK214" s="56"/>
      <c r="AL214" s="56"/>
      <c r="AM214" s="56"/>
      <c r="AN214" s="56"/>
      <c r="AO214" s="56"/>
      <c r="AP214" s="56"/>
      <c r="AQ214" s="56"/>
      <c r="AR214" s="56"/>
      <c r="AS214" s="56"/>
    </row>
    <row r="215" spans="2:45" ht="18">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c r="AB215" s="56"/>
      <c r="AC215" s="56"/>
      <c r="AD215" s="56"/>
      <c r="AE215" s="56"/>
      <c r="AF215" s="56"/>
      <c r="AG215" s="56"/>
      <c r="AH215" s="56"/>
      <c r="AI215" s="56"/>
      <c r="AJ215" s="56"/>
      <c r="AK215" s="56"/>
      <c r="AL215" s="56"/>
      <c r="AM215" s="56"/>
      <c r="AN215" s="56"/>
      <c r="AO215" s="56"/>
      <c r="AP215" s="56"/>
      <c r="AQ215" s="56"/>
      <c r="AR215" s="56"/>
      <c r="AS215" s="56"/>
    </row>
    <row r="216" spans="2:45" ht="18">
      <c r="B216" s="56"/>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6"/>
      <c r="AH216" s="56"/>
      <c r="AI216" s="56"/>
      <c r="AJ216" s="56"/>
      <c r="AK216" s="56"/>
      <c r="AL216" s="56"/>
      <c r="AM216" s="56"/>
      <c r="AN216" s="56"/>
      <c r="AO216" s="56"/>
      <c r="AP216" s="56"/>
      <c r="AQ216" s="56"/>
      <c r="AR216" s="56"/>
      <c r="AS216" s="56"/>
    </row>
    <row r="217" spans="2:45" ht="18">
      <c r="B217" s="56"/>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c r="AH217" s="56"/>
      <c r="AI217" s="56"/>
      <c r="AJ217" s="56"/>
      <c r="AK217" s="56"/>
      <c r="AL217" s="56"/>
      <c r="AM217" s="56"/>
      <c r="AN217" s="56"/>
      <c r="AO217" s="56"/>
      <c r="AP217" s="56"/>
      <c r="AQ217" s="56"/>
      <c r="AR217" s="56"/>
      <c r="AS217" s="56"/>
    </row>
    <row r="218" spans="2:45" ht="18">
      <c r="B218" s="56"/>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c r="AA218" s="56"/>
      <c r="AB218" s="56"/>
      <c r="AC218" s="56"/>
      <c r="AD218" s="56"/>
      <c r="AE218" s="56"/>
      <c r="AF218" s="56"/>
      <c r="AG218" s="56"/>
      <c r="AH218" s="56"/>
      <c r="AI218" s="56"/>
      <c r="AJ218" s="56"/>
      <c r="AK218" s="56"/>
      <c r="AL218" s="56"/>
      <c r="AM218" s="56"/>
      <c r="AN218" s="56"/>
      <c r="AO218" s="56"/>
      <c r="AP218" s="56"/>
      <c r="AQ218" s="56"/>
      <c r="AR218" s="56"/>
      <c r="AS218" s="56"/>
    </row>
    <row r="219" spans="2:45" ht="18">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c r="AA219" s="56"/>
      <c r="AB219" s="56"/>
      <c r="AC219" s="56"/>
      <c r="AD219" s="56"/>
      <c r="AE219" s="56"/>
      <c r="AF219" s="56"/>
      <c r="AG219" s="56"/>
      <c r="AH219" s="56"/>
      <c r="AI219" s="56"/>
      <c r="AJ219" s="56"/>
      <c r="AK219" s="56"/>
      <c r="AL219" s="56"/>
      <c r="AM219" s="56"/>
      <c r="AN219" s="56"/>
      <c r="AO219" s="56"/>
      <c r="AP219" s="56"/>
      <c r="AQ219" s="56"/>
      <c r="AR219" s="56"/>
      <c r="AS219" s="56"/>
    </row>
    <row r="220" spans="2:45" ht="18">
      <c r="B220" s="56"/>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c r="AA220" s="56"/>
      <c r="AB220" s="56"/>
      <c r="AC220" s="56"/>
      <c r="AD220" s="56"/>
      <c r="AE220" s="56"/>
      <c r="AF220" s="56"/>
      <c r="AG220" s="56"/>
      <c r="AH220" s="56"/>
      <c r="AI220" s="56"/>
      <c r="AJ220" s="56"/>
      <c r="AK220" s="56"/>
      <c r="AL220" s="56"/>
      <c r="AM220" s="56"/>
      <c r="AN220" s="56"/>
      <c r="AO220" s="56"/>
      <c r="AP220" s="56"/>
      <c r="AQ220" s="56"/>
      <c r="AR220" s="56"/>
      <c r="AS220" s="56"/>
    </row>
    <row r="221" spans="2:45" ht="18">
      <c r="B221" s="56"/>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c r="AA221" s="56"/>
      <c r="AB221" s="56"/>
      <c r="AC221" s="56"/>
      <c r="AD221" s="56"/>
      <c r="AE221" s="56"/>
      <c r="AF221" s="56"/>
      <c r="AG221" s="56"/>
      <c r="AH221" s="56"/>
      <c r="AI221" s="56"/>
      <c r="AJ221" s="56"/>
      <c r="AK221" s="56"/>
      <c r="AL221" s="56"/>
      <c r="AM221" s="56"/>
      <c r="AN221" s="56"/>
      <c r="AO221" s="56"/>
      <c r="AP221" s="56"/>
      <c r="AQ221" s="56"/>
      <c r="AR221" s="56"/>
      <c r="AS221" s="56"/>
    </row>
    <row r="222" spans="2:45" ht="18">
      <c r="B222" s="56"/>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c r="AA222" s="56"/>
      <c r="AB222" s="56"/>
      <c r="AC222" s="56"/>
      <c r="AD222" s="56"/>
      <c r="AE222" s="56"/>
      <c r="AF222" s="56"/>
      <c r="AG222" s="56"/>
      <c r="AH222" s="56"/>
      <c r="AI222" s="56"/>
      <c r="AJ222" s="56"/>
      <c r="AK222" s="56"/>
      <c r="AL222" s="56"/>
      <c r="AM222" s="56"/>
      <c r="AN222" s="56"/>
      <c r="AO222" s="56"/>
      <c r="AP222" s="56"/>
      <c r="AQ222" s="56"/>
      <c r="AR222" s="56"/>
      <c r="AS222" s="56"/>
    </row>
    <row r="223" spans="2:45" ht="18">
      <c r="B223" s="56"/>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c r="AA223" s="56"/>
      <c r="AB223" s="56"/>
      <c r="AC223" s="56"/>
      <c r="AD223" s="56"/>
      <c r="AE223" s="56"/>
      <c r="AF223" s="56"/>
      <c r="AG223" s="56"/>
      <c r="AH223" s="56"/>
      <c r="AI223" s="56"/>
      <c r="AJ223" s="56"/>
      <c r="AK223" s="56"/>
      <c r="AL223" s="56"/>
      <c r="AM223" s="56"/>
      <c r="AN223" s="56"/>
      <c r="AO223" s="56"/>
      <c r="AP223" s="56"/>
      <c r="AQ223" s="56"/>
      <c r="AR223" s="56"/>
      <c r="AS223" s="56"/>
    </row>
    <row r="224" spans="2:45" ht="18">
      <c r="B224" s="56"/>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c r="AA224" s="56"/>
      <c r="AB224" s="56"/>
      <c r="AC224" s="56"/>
      <c r="AD224" s="56"/>
      <c r="AE224" s="56"/>
      <c r="AF224" s="56"/>
      <c r="AG224" s="56"/>
      <c r="AH224" s="56"/>
      <c r="AI224" s="56"/>
      <c r="AJ224" s="56"/>
      <c r="AK224" s="56"/>
      <c r="AL224" s="56"/>
      <c r="AM224" s="56"/>
      <c r="AN224" s="56"/>
      <c r="AO224" s="56"/>
      <c r="AP224" s="56"/>
      <c r="AQ224" s="56"/>
      <c r="AR224" s="56"/>
      <c r="AS224" s="56"/>
    </row>
    <row r="225" spans="2:45" ht="18">
      <c r="B225" s="56"/>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c r="AA225" s="56"/>
      <c r="AB225" s="56"/>
      <c r="AC225" s="56"/>
      <c r="AD225" s="56"/>
      <c r="AE225" s="56"/>
      <c r="AF225" s="56"/>
      <c r="AG225" s="56"/>
      <c r="AH225" s="56"/>
      <c r="AI225" s="56"/>
      <c r="AJ225" s="56"/>
      <c r="AK225" s="56"/>
      <c r="AL225" s="56"/>
      <c r="AM225" s="56"/>
      <c r="AN225" s="56"/>
      <c r="AO225" s="56"/>
      <c r="AP225" s="56"/>
      <c r="AQ225" s="56"/>
      <c r="AR225" s="56"/>
      <c r="AS225" s="56"/>
    </row>
    <row r="226" spans="2:45" ht="18">
      <c r="B226" s="56"/>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AQ226" s="56"/>
      <c r="AR226" s="56"/>
      <c r="AS226" s="56"/>
    </row>
    <row r="227" spans="2:45" ht="18">
      <c r="B227" s="56"/>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56"/>
      <c r="AA227" s="56"/>
      <c r="AB227" s="56"/>
      <c r="AC227" s="56"/>
      <c r="AD227" s="56"/>
      <c r="AE227" s="56"/>
      <c r="AF227" s="56"/>
      <c r="AG227" s="56"/>
      <c r="AH227" s="56"/>
      <c r="AI227" s="56"/>
      <c r="AJ227" s="56"/>
      <c r="AK227" s="56"/>
      <c r="AL227" s="56"/>
      <c r="AM227" s="56"/>
      <c r="AN227" s="56"/>
      <c r="AO227" s="56"/>
      <c r="AP227" s="56"/>
      <c r="AQ227" s="56"/>
      <c r="AR227" s="56"/>
      <c r="AS227" s="56"/>
    </row>
    <row r="228" spans="2:45" ht="18">
      <c r="B228" s="56"/>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56"/>
      <c r="AA228" s="56"/>
      <c r="AB228" s="56"/>
      <c r="AC228" s="56"/>
      <c r="AD228" s="56"/>
      <c r="AE228" s="56"/>
      <c r="AF228" s="56"/>
      <c r="AG228" s="56"/>
      <c r="AH228" s="56"/>
      <c r="AI228" s="56"/>
      <c r="AJ228" s="56"/>
      <c r="AK228" s="56"/>
      <c r="AL228" s="56"/>
      <c r="AM228" s="56"/>
      <c r="AN228" s="56"/>
      <c r="AO228" s="56"/>
      <c r="AP228" s="56"/>
      <c r="AQ228" s="56"/>
      <c r="AR228" s="56"/>
      <c r="AS228" s="56"/>
    </row>
    <row r="229" spans="2:45" ht="18">
      <c r="B229" s="56"/>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c r="AA229" s="56"/>
      <c r="AB229" s="56"/>
      <c r="AC229" s="56"/>
      <c r="AD229" s="56"/>
      <c r="AE229" s="56"/>
      <c r="AF229" s="56"/>
      <c r="AG229" s="56"/>
      <c r="AH229" s="56"/>
      <c r="AI229" s="56"/>
      <c r="AJ229" s="56"/>
      <c r="AK229" s="56"/>
      <c r="AL229" s="56"/>
      <c r="AM229" s="56"/>
      <c r="AN229" s="56"/>
      <c r="AO229" s="56"/>
      <c r="AP229" s="56"/>
      <c r="AQ229" s="56"/>
      <c r="AR229" s="56"/>
      <c r="AS229" s="56"/>
    </row>
    <row r="230" spans="2:45" ht="18">
      <c r="B230" s="56"/>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c r="AA230" s="56"/>
      <c r="AB230" s="56"/>
      <c r="AC230" s="56"/>
      <c r="AD230" s="56"/>
      <c r="AE230" s="56"/>
      <c r="AF230" s="56"/>
      <c r="AG230" s="56"/>
      <c r="AH230" s="56"/>
      <c r="AI230" s="56"/>
      <c r="AJ230" s="56"/>
      <c r="AK230" s="56"/>
      <c r="AL230" s="56"/>
      <c r="AM230" s="56"/>
      <c r="AN230" s="56"/>
      <c r="AO230" s="56"/>
      <c r="AP230" s="56"/>
      <c r="AQ230" s="56"/>
      <c r="AR230" s="56"/>
      <c r="AS230" s="56"/>
    </row>
    <row r="231" spans="2:45" ht="18">
      <c r="B231" s="56"/>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56"/>
      <c r="AA231" s="56"/>
      <c r="AB231" s="56"/>
      <c r="AC231" s="56"/>
      <c r="AD231" s="56"/>
      <c r="AE231" s="56"/>
      <c r="AF231" s="56"/>
      <c r="AG231" s="56"/>
      <c r="AH231" s="56"/>
      <c r="AI231" s="56"/>
      <c r="AJ231" s="56"/>
      <c r="AK231" s="56"/>
      <c r="AL231" s="56"/>
      <c r="AM231" s="56"/>
      <c r="AN231" s="56"/>
      <c r="AO231" s="56"/>
      <c r="AP231" s="56"/>
      <c r="AQ231" s="56"/>
      <c r="AR231" s="56"/>
      <c r="AS231" s="56"/>
    </row>
    <row r="232" spans="2:45" ht="18">
      <c r="B232" s="56"/>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c r="AA232" s="56"/>
      <c r="AB232" s="56"/>
      <c r="AC232" s="56"/>
      <c r="AD232" s="56"/>
      <c r="AE232" s="56"/>
      <c r="AF232" s="56"/>
      <c r="AG232" s="56"/>
      <c r="AH232" s="56"/>
      <c r="AI232" s="56"/>
      <c r="AJ232" s="56"/>
      <c r="AK232" s="56"/>
      <c r="AL232" s="56"/>
      <c r="AM232" s="56"/>
      <c r="AN232" s="56"/>
      <c r="AO232" s="56"/>
      <c r="AP232" s="56"/>
      <c r="AQ232" s="56"/>
      <c r="AR232" s="56"/>
      <c r="AS232" s="56"/>
    </row>
    <row r="233" spans="2:45" ht="18">
      <c r="B233" s="56"/>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56"/>
      <c r="AA233" s="56"/>
      <c r="AB233" s="56"/>
      <c r="AC233" s="56"/>
      <c r="AD233" s="56"/>
      <c r="AE233" s="56"/>
      <c r="AF233" s="56"/>
      <c r="AG233" s="56"/>
      <c r="AH233" s="56"/>
      <c r="AI233" s="56"/>
      <c r="AJ233" s="56"/>
      <c r="AK233" s="56"/>
      <c r="AL233" s="56"/>
      <c r="AM233" s="56"/>
      <c r="AN233" s="56"/>
      <c r="AO233" s="56"/>
      <c r="AP233" s="56"/>
      <c r="AQ233" s="56"/>
      <c r="AR233" s="56"/>
      <c r="AS233" s="56"/>
    </row>
    <row r="234" spans="2:45" ht="18">
      <c r="B234" s="56"/>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56"/>
      <c r="AA234" s="56"/>
      <c r="AB234" s="56"/>
      <c r="AC234" s="56"/>
      <c r="AD234" s="56"/>
      <c r="AE234" s="56"/>
      <c r="AF234" s="56"/>
      <c r="AG234" s="56"/>
      <c r="AH234" s="56"/>
      <c r="AI234" s="56"/>
      <c r="AJ234" s="56"/>
      <c r="AK234" s="56"/>
      <c r="AL234" s="56"/>
      <c r="AM234" s="56"/>
      <c r="AN234" s="56"/>
      <c r="AO234" s="56"/>
      <c r="AP234" s="56"/>
      <c r="AQ234" s="56"/>
      <c r="AR234" s="56"/>
      <c r="AS234" s="56"/>
    </row>
    <row r="235" spans="2:45" ht="18">
      <c r="B235" s="56"/>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56"/>
      <c r="AA235" s="56"/>
      <c r="AB235" s="56"/>
      <c r="AC235" s="56"/>
      <c r="AD235" s="56"/>
      <c r="AE235" s="56"/>
      <c r="AF235" s="56"/>
      <c r="AG235" s="56"/>
      <c r="AH235" s="56"/>
      <c r="AI235" s="56"/>
      <c r="AJ235" s="56"/>
      <c r="AK235" s="56"/>
      <c r="AL235" s="56"/>
      <c r="AM235" s="56"/>
      <c r="AN235" s="56"/>
      <c r="AO235" s="56"/>
      <c r="AP235" s="56"/>
      <c r="AQ235" s="56"/>
      <c r="AR235" s="56"/>
      <c r="AS235" s="56"/>
    </row>
    <row r="236" spans="2:45" ht="18">
      <c r="B236" s="56"/>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c r="AA236" s="56"/>
      <c r="AB236" s="56"/>
      <c r="AC236" s="56"/>
      <c r="AD236" s="56"/>
      <c r="AE236" s="56"/>
      <c r="AF236" s="56"/>
      <c r="AG236" s="56"/>
      <c r="AH236" s="56"/>
      <c r="AI236" s="56"/>
      <c r="AJ236" s="56"/>
      <c r="AK236" s="56"/>
      <c r="AL236" s="56"/>
      <c r="AM236" s="56"/>
      <c r="AN236" s="56"/>
      <c r="AO236" s="56"/>
      <c r="AP236" s="56"/>
      <c r="AQ236" s="56"/>
      <c r="AR236" s="56"/>
      <c r="AS236" s="56"/>
    </row>
    <row r="237" spans="2:45" ht="18">
      <c r="B237" s="56"/>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c r="AA237" s="56"/>
      <c r="AB237" s="56"/>
      <c r="AC237" s="56"/>
      <c r="AD237" s="56"/>
      <c r="AE237" s="56"/>
      <c r="AF237" s="56"/>
      <c r="AG237" s="56"/>
      <c r="AH237" s="56"/>
      <c r="AI237" s="56"/>
      <c r="AJ237" s="56"/>
      <c r="AK237" s="56"/>
      <c r="AL237" s="56"/>
      <c r="AM237" s="56"/>
      <c r="AN237" s="56"/>
      <c r="AO237" s="56"/>
      <c r="AP237" s="56"/>
      <c r="AQ237" s="56"/>
      <c r="AR237" s="56"/>
      <c r="AS237" s="56"/>
    </row>
    <row r="238" spans="2:45" ht="18">
      <c r="B238" s="56"/>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56"/>
      <c r="AA238" s="56"/>
      <c r="AB238" s="56"/>
      <c r="AC238" s="56"/>
      <c r="AD238" s="56"/>
      <c r="AE238" s="56"/>
      <c r="AF238" s="56"/>
      <c r="AG238" s="56"/>
      <c r="AH238" s="56"/>
      <c r="AI238" s="56"/>
      <c r="AJ238" s="56"/>
      <c r="AK238" s="56"/>
      <c r="AL238" s="56"/>
      <c r="AM238" s="56"/>
      <c r="AN238" s="56"/>
      <c r="AO238" s="56"/>
      <c r="AP238" s="56"/>
      <c r="AQ238" s="56"/>
      <c r="AR238" s="56"/>
      <c r="AS238" s="56"/>
    </row>
    <row r="239" spans="2:45" ht="18">
      <c r="B239" s="56"/>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56"/>
      <c r="AA239" s="56"/>
      <c r="AB239" s="56"/>
      <c r="AC239" s="56"/>
      <c r="AD239" s="56"/>
      <c r="AE239" s="56"/>
      <c r="AF239" s="56"/>
      <c r="AG239" s="56"/>
      <c r="AH239" s="56"/>
      <c r="AI239" s="56"/>
      <c r="AJ239" s="56"/>
      <c r="AK239" s="56"/>
      <c r="AL239" s="56"/>
      <c r="AM239" s="56"/>
      <c r="AN239" s="56"/>
      <c r="AO239" s="56"/>
      <c r="AP239" s="56"/>
      <c r="AQ239" s="56"/>
      <c r="AR239" s="56"/>
      <c r="AS239" s="56"/>
    </row>
    <row r="240" spans="2:45" ht="18">
      <c r="B240" s="56"/>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56"/>
      <c r="AA240" s="56"/>
      <c r="AB240" s="56"/>
      <c r="AC240" s="56"/>
      <c r="AD240" s="56"/>
      <c r="AE240" s="56"/>
      <c r="AF240" s="56"/>
      <c r="AG240" s="56"/>
      <c r="AH240" s="56"/>
      <c r="AI240" s="56"/>
      <c r="AJ240" s="56"/>
      <c r="AK240" s="56"/>
      <c r="AL240" s="56"/>
      <c r="AM240" s="56"/>
      <c r="AN240" s="56"/>
      <c r="AO240" s="56"/>
      <c r="AP240" s="56"/>
      <c r="AQ240" s="56"/>
      <c r="AR240" s="56"/>
      <c r="AS240" s="56"/>
    </row>
    <row r="241" spans="2:45" ht="18">
      <c r="B241" s="56"/>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c r="AA241" s="56"/>
      <c r="AB241" s="56"/>
      <c r="AC241" s="56"/>
      <c r="AD241" s="56"/>
      <c r="AE241" s="56"/>
      <c r="AF241" s="56"/>
      <c r="AG241" s="56"/>
      <c r="AH241" s="56"/>
      <c r="AI241" s="56"/>
      <c r="AJ241" s="56"/>
      <c r="AK241" s="56"/>
      <c r="AL241" s="56"/>
      <c r="AM241" s="56"/>
      <c r="AN241" s="56"/>
      <c r="AO241" s="56"/>
      <c r="AP241" s="56"/>
      <c r="AQ241" s="56"/>
      <c r="AR241" s="56"/>
      <c r="AS241" s="56"/>
    </row>
    <row r="242" spans="2:45" ht="18">
      <c r="B242" s="56"/>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56"/>
      <c r="AA242" s="56"/>
      <c r="AB242" s="56"/>
      <c r="AC242" s="56"/>
      <c r="AD242" s="56"/>
      <c r="AE242" s="56"/>
      <c r="AF242" s="56"/>
      <c r="AG242" s="56"/>
      <c r="AH242" s="56"/>
      <c r="AI242" s="56"/>
      <c r="AJ242" s="56"/>
      <c r="AK242" s="56"/>
      <c r="AL242" s="56"/>
      <c r="AM242" s="56"/>
      <c r="AN242" s="56"/>
      <c r="AO242" s="56"/>
      <c r="AP242" s="56"/>
      <c r="AQ242" s="56"/>
      <c r="AR242" s="56"/>
      <c r="AS242" s="56"/>
    </row>
    <row r="243" spans="2:45" ht="18">
      <c r="B243" s="56"/>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56"/>
      <c r="AA243" s="56"/>
      <c r="AB243" s="56"/>
      <c r="AC243" s="56"/>
      <c r="AD243" s="56"/>
      <c r="AE243" s="56"/>
      <c r="AF243" s="56"/>
      <c r="AG243" s="56"/>
      <c r="AH243" s="56"/>
      <c r="AI243" s="56"/>
      <c r="AJ243" s="56"/>
      <c r="AK243" s="56"/>
      <c r="AL243" s="56"/>
      <c r="AM243" s="56"/>
      <c r="AN243" s="56"/>
      <c r="AO243" s="56"/>
      <c r="AP243" s="56"/>
      <c r="AQ243" s="56"/>
      <c r="AR243" s="56"/>
      <c r="AS243" s="56"/>
    </row>
    <row r="244" spans="2:45" ht="18">
      <c r="B244" s="56"/>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56"/>
      <c r="AA244" s="56"/>
      <c r="AB244" s="56"/>
      <c r="AC244" s="56"/>
      <c r="AD244" s="56"/>
      <c r="AE244" s="56"/>
      <c r="AF244" s="56"/>
      <c r="AG244" s="56"/>
      <c r="AH244" s="56"/>
      <c r="AI244" s="56"/>
      <c r="AJ244" s="56"/>
      <c r="AK244" s="56"/>
      <c r="AL244" s="56"/>
      <c r="AM244" s="56"/>
      <c r="AN244" s="56"/>
      <c r="AO244" s="56"/>
      <c r="AP244" s="56"/>
      <c r="AQ244" s="56"/>
      <c r="AR244" s="56"/>
      <c r="AS244" s="56"/>
    </row>
    <row r="245" spans="2:45" ht="18">
      <c r="B245" s="56"/>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c r="AP245" s="56"/>
      <c r="AQ245" s="56"/>
      <c r="AR245" s="56"/>
      <c r="AS245" s="56"/>
    </row>
    <row r="246" spans="2:45" ht="18">
      <c r="B246" s="56"/>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c r="AA246" s="56"/>
      <c r="AB246" s="56"/>
      <c r="AC246" s="56"/>
      <c r="AD246" s="56"/>
      <c r="AE246" s="56"/>
      <c r="AF246" s="56"/>
      <c r="AG246" s="56"/>
      <c r="AH246" s="56"/>
      <c r="AI246" s="56"/>
      <c r="AJ246" s="56"/>
      <c r="AK246" s="56"/>
      <c r="AL246" s="56"/>
      <c r="AM246" s="56"/>
      <c r="AN246" s="56"/>
      <c r="AO246" s="56"/>
      <c r="AP246" s="56"/>
      <c r="AQ246" s="56"/>
      <c r="AR246" s="56"/>
      <c r="AS246" s="56"/>
    </row>
    <row r="247" spans="2:45" ht="18">
      <c r="B247" s="56"/>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56"/>
      <c r="AA247" s="56"/>
      <c r="AB247" s="56"/>
      <c r="AC247" s="56"/>
      <c r="AD247" s="56"/>
      <c r="AE247" s="56"/>
      <c r="AF247" s="56"/>
      <c r="AG247" s="56"/>
      <c r="AH247" s="56"/>
      <c r="AI247" s="56"/>
      <c r="AJ247" s="56"/>
      <c r="AK247" s="56"/>
      <c r="AL247" s="56"/>
      <c r="AM247" s="56"/>
      <c r="AN247" s="56"/>
      <c r="AO247" s="56"/>
      <c r="AP247" s="56"/>
      <c r="AQ247" s="56"/>
      <c r="AR247" s="56"/>
      <c r="AS247" s="56"/>
    </row>
    <row r="248" spans="2:45" ht="18">
      <c r="B248" s="56"/>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56"/>
      <c r="AA248" s="56"/>
      <c r="AB248" s="56"/>
      <c r="AC248" s="56"/>
      <c r="AD248" s="56"/>
      <c r="AE248" s="56"/>
      <c r="AF248" s="56"/>
      <c r="AG248" s="56"/>
      <c r="AH248" s="56"/>
      <c r="AI248" s="56"/>
      <c r="AJ248" s="56"/>
      <c r="AK248" s="56"/>
      <c r="AL248" s="56"/>
      <c r="AM248" s="56"/>
      <c r="AN248" s="56"/>
      <c r="AO248" s="56"/>
      <c r="AP248" s="56"/>
      <c r="AQ248" s="56"/>
      <c r="AR248" s="56"/>
      <c r="AS248" s="56"/>
    </row>
    <row r="249" spans="2:45" ht="18">
      <c r="B249" s="56"/>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c r="AA249" s="56"/>
      <c r="AB249" s="56"/>
      <c r="AC249" s="56"/>
      <c r="AD249" s="56"/>
      <c r="AE249" s="56"/>
      <c r="AF249" s="56"/>
      <c r="AG249" s="56"/>
      <c r="AH249" s="56"/>
      <c r="AI249" s="56"/>
      <c r="AJ249" s="56"/>
      <c r="AK249" s="56"/>
      <c r="AL249" s="56"/>
      <c r="AM249" s="56"/>
      <c r="AN249" s="56"/>
      <c r="AO249" s="56"/>
      <c r="AP249" s="56"/>
      <c r="AQ249" s="56"/>
      <c r="AR249" s="56"/>
      <c r="AS249" s="56"/>
    </row>
    <row r="250" spans="2:45" ht="18">
      <c r="B250" s="56"/>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56"/>
      <c r="AA250" s="56"/>
      <c r="AB250" s="56"/>
      <c r="AC250" s="56"/>
      <c r="AD250" s="56"/>
      <c r="AE250" s="56"/>
      <c r="AF250" s="56"/>
      <c r="AG250" s="56"/>
      <c r="AH250" s="56"/>
      <c r="AI250" s="56"/>
      <c r="AJ250" s="56"/>
      <c r="AK250" s="56"/>
      <c r="AL250" s="56"/>
      <c r="AM250" s="56"/>
      <c r="AN250" s="56"/>
      <c r="AO250" s="56"/>
      <c r="AP250" s="56"/>
      <c r="AQ250" s="56"/>
      <c r="AR250" s="56"/>
      <c r="AS250" s="56"/>
    </row>
    <row r="251" spans="2:45" ht="18">
      <c r="B251" s="56"/>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c r="AA251" s="56"/>
      <c r="AB251" s="56"/>
      <c r="AC251" s="56"/>
      <c r="AD251" s="56"/>
      <c r="AE251" s="56"/>
      <c r="AF251" s="56"/>
      <c r="AG251" s="56"/>
      <c r="AH251" s="56"/>
      <c r="AI251" s="56"/>
      <c r="AJ251" s="56"/>
      <c r="AK251" s="56"/>
      <c r="AL251" s="56"/>
      <c r="AM251" s="56"/>
      <c r="AN251" s="56"/>
      <c r="AO251" s="56"/>
      <c r="AP251" s="56"/>
      <c r="AQ251" s="56"/>
      <c r="AR251" s="56"/>
      <c r="AS251" s="56"/>
    </row>
    <row r="252" spans="2:45" ht="18">
      <c r="B252" s="56"/>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56"/>
      <c r="AA252" s="56"/>
      <c r="AB252" s="56"/>
      <c r="AC252" s="56"/>
      <c r="AD252" s="56"/>
      <c r="AE252" s="56"/>
      <c r="AF252" s="56"/>
      <c r="AG252" s="56"/>
      <c r="AH252" s="56"/>
      <c r="AI252" s="56"/>
      <c r="AJ252" s="56"/>
      <c r="AK252" s="56"/>
      <c r="AL252" s="56"/>
      <c r="AM252" s="56"/>
      <c r="AN252" s="56"/>
      <c r="AO252" s="56"/>
      <c r="AP252" s="56"/>
      <c r="AQ252" s="56"/>
      <c r="AR252" s="56"/>
      <c r="AS252" s="56"/>
    </row>
    <row r="253" spans="2:45" ht="18">
      <c r="B253" s="56"/>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c r="AA253" s="56"/>
      <c r="AB253" s="56"/>
      <c r="AC253" s="56"/>
      <c r="AD253" s="56"/>
      <c r="AE253" s="56"/>
      <c r="AF253" s="56"/>
      <c r="AG253" s="56"/>
      <c r="AH253" s="56"/>
      <c r="AI253" s="56"/>
      <c r="AJ253" s="56"/>
      <c r="AK253" s="56"/>
      <c r="AL253" s="56"/>
      <c r="AM253" s="56"/>
      <c r="AN253" s="56"/>
      <c r="AO253" s="56"/>
      <c r="AP253" s="56"/>
      <c r="AQ253" s="56"/>
      <c r="AR253" s="56"/>
      <c r="AS253" s="56"/>
    </row>
    <row r="254" spans="2:45" ht="18">
      <c r="B254" s="56"/>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56"/>
      <c r="AA254" s="56"/>
      <c r="AB254" s="56"/>
      <c r="AC254" s="56"/>
      <c r="AD254" s="56"/>
      <c r="AE254" s="56"/>
      <c r="AF254" s="56"/>
      <c r="AG254" s="56"/>
      <c r="AH254" s="56"/>
      <c r="AI254" s="56"/>
      <c r="AJ254" s="56"/>
      <c r="AK254" s="56"/>
      <c r="AL254" s="56"/>
      <c r="AM254" s="56"/>
      <c r="AN254" s="56"/>
      <c r="AO254" s="56"/>
      <c r="AP254" s="56"/>
      <c r="AQ254" s="56"/>
      <c r="AR254" s="56"/>
      <c r="AS254" s="56"/>
    </row>
    <row r="255" spans="2:45" ht="18">
      <c r="B255" s="56"/>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c r="AA255" s="56"/>
      <c r="AB255" s="56"/>
      <c r="AC255" s="56"/>
      <c r="AD255" s="56"/>
      <c r="AE255" s="56"/>
      <c r="AF255" s="56"/>
      <c r="AG255" s="56"/>
      <c r="AH255" s="56"/>
      <c r="AI255" s="56"/>
      <c r="AJ255" s="56"/>
      <c r="AK255" s="56"/>
      <c r="AL255" s="56"/>
      <c r="AM255" s="56"/>
      <c r="AN255" s="56"/>
      <c r="AO255" s="56"/>
      <c r="AP255" s="56"/>
      <c r="AQ255" s="56"/>
      <c r="AR255" s="56"/>
      <c r="AS255" s="56"/>
    </row>
    <row r="256" spans="2:45" ht="18">
      <c r="B256" s="56"/>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56"/>
      <c r="AA256" s="56"/>
      <c r="AB256" s="56"/>
      <c r="AC256" s="56"/>
      <c r="AD256" s="56"/>
      <c r="AE256" s="56"/>
      <c r="AF256" s="56"/>
      <c r="AG256" s="56"/>
      <c r="AH256" s="56"/>
      <c r="AI256" s="56"/>
      <c r="AJ256" s="56"/>
      <c r="AK256" s="56"/>
      <c r="AL256" s="56"/>
      <c r="AM256" s="56"/>
      <c r="AN256" s="56"/>
      <c r="AO256" s="56"/>
      <c r="AP256" s="56"/>
      <c r="AQ256" s="56"/>
      <c r="AR256" s="56"/>
      <c r="AS256" s="56"/>
    </row>
    <row r="257" spans="2:45" ht="18">
      <c r="B257" s="56"/>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56"/>
      <c r="AA257" s="56"/>
      <c r="AB257" s="56"/>
      <c r="AC257" s="56"/>
      <c r="AD257" s="56"/>
      <c r="AE257" s="56"/>
      <c r="AF257" s="56"/>
      <c r="AG257" s="56"/>
      <c r="AH257" s="56"/>
      <c r="AI257" s="56"/>
      <c r="AJ257" s="56"/>
      <c r="AK257" s="56"/>
      <c r="AL257" s="56"/>
      <c r="AM257" s="56"/>
      <c r="AN257" s="56"/>
      <c r="AO257" s="56"/>
      <c r="AP257" s="56"/>
      <c r="AQ257" s="56"/>
      <c r="AR257" s="56"/>
      <c r="AS257" s="56"/>
    </row>
    <row r="258" spans="2:45" ht="18">
      <c r="B258" s="56"/>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56"/>
      <c r="AA258" s="56"/>
      <c r="AB258" s="56"/>
      <c r="AC258" s="56"/>
      <c r="AD258" s="56"/>
      <c r="AE258" s="56"/>
      <c r="AF258" s="56"/>
      <c r="AG258" s="56"/>
      <c r="AH258" s="56"/>
      <c r="AI258" s="56"/>
      <c r="AJ258" s="56"/>
      <c r="AK258" s="56"/>
      <c r="AL258" s="56"/>
      <c r="AM258" s="56"/>
      <c r="AN258" s="56"/>
      <c r="AO258" s="56"/>
      <c r="AP258" s="56"/>
      <c r="AQ258" s="56"/>
      <c r="AR258" s="56"/>
      <c r="AS258" s="56"/>
    </row>
    <row r="259" spans="2:45" ht="18">
      <c r="B259" s="56"/>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56"/>
      <c r="AA259" s="56"/>
      <c r="AB259" s="56"/>
      <c r="AC259" s="56"/>
      <c r="AD259" s="56"/>
      <c r="AE259" s="56"/>
      <c r="AF259" s="56"/>
      <c r="AG259" s="56"/>
      <c r="AH259" s="56"/>
      <c r="AI259" s="56"/>
      <c r="AJ259" s="56"/>
      <c r="AK259" s="56"/>
      <c r="AL259" s="56"/>
      <c r="AM259" s="56"/>
      <c r="AN259" s="56"/>
      <c r="AO259" s="56"/>
      <c r="AP259" s="56"/>
      <c r="AQ259" s="56"/>
      <c r="AR259" s="56"/>
      <c r="AS259" s="56"/>
    </row>
    <row r="260" spans="2:45" ht="18">
      <c r="B260" s="56"/>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56"/>
      <c r="AA260" s="56"/>
      <c r="AB260" s="56"/>
      <c r="AC260" s="56"/>
      <c r="AD260" s="56"/>
      <c r="AE260" s="56"/>
      <c r="AF260" s="56"/>
      <c r="AG260" s="56"/>
      <c r="AH260" s="56"/>
      <c r="AI260" s="56"/>
      <c r="AJ260" s="56"/>
      <c r="AK260" s="56"/>
      <c r="AL260" s="56"/>
      <c r="AM260" s="56"/>
      <c r="AN260" s="56"/>
      <c r="AO260" s="56"/>
      <c r="AP260" s="56"/>
      <c r="AQ260" s="56"/>
      <c r="AR260" s="56"/>
      <c r="AS260" s="56"/>
    </row>
    <row r="261" spans="2:45" ht="18">
      <c r="B261" s="56"/>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6"/>
      <c r="AA261" s="56"/>
      <c r="AB261" s="56"/>
      <c r="AC261" s="56"/>
      <c r="AD261" s="56"/>
      <c r="AE261" s="56"/>
      <c r="AF261" s="56"/>
      <c r="AG261" s="56"/>
      <c r="AH261" s="56"/>
      <c r="AI261" s="56"/>
      <c r="AJ261" s="56"/>
      <c r="AK261" s="56"/>
      <c r="AL261" s="56"/>
      <c r="AM261" s="56"/>
      <c r="AN261" s="56"/>
      <c r="AO261" s="56"/>
      <c r="AP261" s="56"/>
      <c r="AQ261" s="56"/>
      <c r="AR261" s="56"/>
      <c r="AS261" s="56"/>
    </row>
    <row r="262" spans="2:45" ht="18">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c r="AP262" s="56"/>
      <c r="AQ262" s="56"/>
      <c r="AR262" s="56"/>
      <c r="AS262" s="56"/>
    </row>
    <row r="263" spans="2:45" ht="18">
      <c r="B263" s="56"/>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56"/>
      <c r="AA263" s="56"/>
      <c r="AB263" s="56"/>
      <c r="AC263" s="56"/>
      <c r="AD263" s="56"/>
      <c r="AE263" s="56"/>
      <c r="AF263" s="56"/>
      <c r="AG263" s="56"/>
      <c r="AH263" s="56"/>
      <c r="AI263" s="56"/>
      <c r="AJ263" s="56"/>
      <c r="AK263" s="56"/>
      <c r="AL263" s="56"/>
      <c r="AM263" s="56"/>
      <c r="AN263" s="56"/>
      <c r="AO263" s="56"/>
      <c r="AP263" s="56"/>
      <c r="AQ263" s="56"/>
      <c r="AR263" s="56"/>
      <c r="AS263" s="56"/>
    </row>
    <row r="264" spans="2:45" ht="18">
      <c r="B264" s="56"/>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56"/>
      <c r="AA264" s="56"/>
      <c r="AB264" s="56"/>
      <c r="AC264" s="56"/>
      <c r="AD264" s="56"/>
      <c r="AE264" s="56"/>
      <c r="AF264" s="56"/>
      <c r="AG264" s="56"/>
      <c r="AH264" s="56"/>
      <c r="AI264" s="56"/>
      <c r="AJ264" s="56"/>
      <c r="AK264" s="56"/>
      <c r="AL264" s="56"/>
      <c r="AM264" s="56"/>
      <c r="AN264" s="56"/>
      <c r="AO264" s="56"/>
      <c r="AP264" s="56"/>
      <c r="AQ264" s="56"/>
      <c r="AR264" s="56"/>
      <c r="AS264" s="56"/>
    </row>
    <row r="265" spans="2:45" ht="18">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c r="AR265" s="56"/>
      <c r="AS265" s="56"/>
    </row>
    <row r="266" spans="2:45" ht="18">
      <c r="B266" s="56"/>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c r="AR266" s="56"/>
      <c r="AS266" s="56"/>
    </row>
    <row r="267" spans="2:45" ht="18">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c r="AR267" s="56"/>
      <c r="AS267" s="56"/>
    </row>
    <row r="268" spans="2:45" ht="18">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c r="AS268" s="56"/>
    </row>
    <row r="269" spans="2:45" ht="18">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c r="AS269" s="56"/>
    </row>
    <row r="270" spans="2:45" ht="18">
      <c r="B270" s="56"/>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c r="AA270" s="56"/>
      <c r="AB270" s="56"/>
      <c r="AC270" s="56"/>
      <c r="AD270" s="56"/>
      <c r="AE270" s="56"/>
      <c r="AF270" s="56"/>
      <c r="AG270" s="56"/>
      <c r="AH270" s="56"/>
      <c r="AI270" s="56"/>
      <c r="AJ270" s="56"/>
      <c r="AK270" s="56"/>
      <c r="AL270" s="56"/>
      <c r="AM270" s="56"/>
      <c r="AN270" s="56"/>
      <c r="AO270" s="56"/>
      <c r="AP270" s="56"/>
      <c r="AQ270" s="56"/>
      <c r="AR270" s="56"/>
      <c r="AS270" s="56"/>
    </row>
    <row r="271" spans="2:45" ht="18">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c r="AP271" s="56"/>
      <c r="AQ271" s="56"/>
      <c r="AR271" s="56"/>
      <c r="AS271" s="56"/>
    </row>
    <row r="272" spans="2:45" ht="18">
      <c r="B272" s="56"/>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c r="AP272" s="56"/>
      <c r="AQ272" s="56"/>
      <c r="AR272" s="56"/>
      <c r="AS272" s="56"/>
    </row>
    <row r="273" spans="2:45" ht="18">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c r="AS273" s="56"/>
    </row>
    <row r="274" spans="2:45" ht="18">
      <c r="B274" s="56"/>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c r="AS274" s="56"/>
    </row>
    <row r="275" spans="2:45" ht="18">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c r="AR275" s="56"/>
      <c r="AS275" s="56"/>
    </row>
    <row r="276" spans="2:45" ht="18">
      <c r="B276" s="56"/>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c r="AR276" s="56"/>
      <c r="AS276" s="56"/>
    </row>
    <row r="277" spans="2:45" ht="18">
      <c r="B277" s="56"/>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c r="AS277" s="56"/>
    </row>
    <row r="278" spans="2:45" ht="18">
      <c r="B278" s="56"/>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c r="AA278" s="56"/>
      <c r="AB278" s="56"/>
      <c r="AC278" s="56"/>
      <c r="AD278" s="56"/>
      <c r="AE278" s="56"/>
      <c r="AF278" s="56"/>
      <c r="AG278" s="56"/>
      <c r="AH278" s="56"/>
      <c r="AI278" s="56"/>
      <c r="AJ278" s="56"/>
      <c r="AK278" s="56"/>
      <c r="AL278" s="56"/>
      <c r="AM278" s="56"/>
      <c r="AN278" s="56"/>
      <c r="AO278" s="56"/>
      <c r="AP278" s="56"/>
      <c r="AQ278" s="56"/>
      <c r="AR278" s="56"/>
      <c r="AS278" s="56"/>
    </row>
    <row r="279" spans="2:45" ht="18">
      <c r="B279" s="56"/>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c r="AR279" s="56"/>
      <c r="AS279" s="56"/>
    </row>
    <row r="280" spans="2:45" ht="18">
      <c r="B280" s="56"/>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56"/>
      <c r="AA280" s="56"/>
      <c r="AB280" s="56"/>
      <c r="AC280" s="56"/>
      <c r="AD280" s="56"/>
      <c r="AE280" s="56"/>
      <c r="AF280" s="56"/>
      <c r="AG280" s="56"/>
      <c r="AH280" s="56"/>
      <c r="AI280" s="56"/>
      <c r="AJ280" s="56"/>
      <c r="AK280" s="56"/>
      <c r="AL280" s="56"/>
      <c r="AM280" s="56"/>
      <c r="AN280" s="56"/>
      <c r="AO280" s="56"/>
      <c r="AP280" s="56"/>
      <c r="AQ280" s="56"/>
      <c r="AR280" s="56"/>
      <c r="AS280" s="56"/>
    </row>
    <row r="281" spans="2:45" ht="18">
      <c r="B281" s="56"/>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c r="AR281" s="56"/>
      <c r="AS281" s="56"/>
    </row>
    <row r="282" spans="2:45" ht="18">
      <c r="B282" s="56"/>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56"/>
      <c r="AA282" s="56"/>
      <c r="AB282" s="56"/>
      <c r="AC282" s="56"/>
      <c r="AD282" s="56"/>
      <c r="AE282" s="56"/>
      <c r="AF282" s="56"/>
      <c r="AG282" s="56"/>
      <c r="AH282" s="56"/>
      <c r="AI282" s="56"/>
      <c r="AJ282" s="56"/>
      <c r="AK282" s="56"/>
      <c r="AL282" s="56"/>
      <c r="AM282" s="56"/>
      <c r="AN282" s="56"/>
      <c r="AO282" s="56"/>
      <c r="AP282" s="56"/>
      <c r="AQ282" s="56"/>
      <c r="AR282" s="56"/>
      <c r="AS282" s="56"/>
    </row>
    <row r="283" spans="2:45" ht="18">
      <c r="B283" s="56"/>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c r="AA283" s="56"/>
      <c r="AB283" s="56"/>
      <c r="AC283" s="56"/>
      <c r="AD283" s="56"/>
      <c r="AE283" s="56"/>
      <c r="AF283" s="56"/>
      <c r="AG283" s="56"/>
      <c r="AH283" s="56"/>
      <c r="AI283" s="56"/>
      <c r="AJ283" s="56"/>
      <c r="AK283" s="56"/>
      <c r="AL283" s="56"/>
      <c r="AM283" s="56"/>
      <c r="AN283" s="56"/>
      <c r="AO283" s="56"/>
      <c r="AP283" s="56"/>
      <c r="AQ283" s="56"/>
      <c r="AR283" s="56"/>
      <c r="AS283" s="56"/>
    </row>
    <row r="284" spans="2:45" ht="18">
      <c r="B284" s="56"/>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56"/>
      <c r="AA284" s="56"/>
      <c r="AB284" s="56"/>
      <c r="AC284" s="56"/>
      <c r="AD284" s="56"/>
      <c r="AE284" s="56"/>
      <c r="AF284" s="56"/>
      <c r="AG284" s="56"/>
      <c r="AH284" s="56"/>
      <c r="AI284" s="56"/>
      <c r="AJ284" s="56"/>
      <c r="AK284" s="56"/>
      <c r="AL284" s="56"/>
      <c r="AM284" s="56"/>
      <c r="AN284" s="56"/>
      <c r="AO284" s="56"/>
      <c r="AP284" s="56"/>
      <c r="AQ284" s="56"/>
      <c r="AR284" s="56"/>
      <c r="AS284" s="56"/>
    </row>
    <row r="285" spans="2:45" ht="18">
      <c r="B285" s="56"/>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56"/>
      <c r="AA285" s="56"/>
      <c r="AB285" s="56"/>
      <c r="AC285" s="56"/>
      <c r="AD285" s="56"/>
      <c r="AE285" s="56"/>
      <c r="AF285" s="56"/>
      <c r="AG285" s="56"/>
      <c r="AH285" s="56"/>
      <c r="AI285" s="56"/>
      <c r="AJ285" s="56"/>
      <c r="AK285" s="56"/>
      <c r="AL285" s="56"/>
      <c r="AM285" s="56"/>
      <c r="AN285" s="56"/>
      <c r="AO285" s="56"/>
      <c r="AP285" s="56"/>
      <c r="AQ285" s="56"/>
      <c r="AR285" s="56"/>
      <c r="AS285" s="56"/>
    </row>
    <row r="286" spans="2:45" ht="18">
      <c r="B286" s="56"/>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c r="AA286" s="56"/>
      <c r="AB286" s="56"/>
      <c r="AC286" s="56"/>
      <c r="AD286" s="56"/>
      <c r="AE286" s="56"/>
      <c r="AF286" s="56"/>
      <c r="AG286" s="56"/>
      <c r="AH286" s="56"/>
      <c r="AI286" s="56"/>
      <c r="AJ286" s="56"/>
      <c r="AK286" s="56"/>
      <c r="AL286" s="56"/>
      <c r="AM286" s="56"/>
      <c r="AN286" s="56"/>
      <c r="AO286" s="56"/>
      <c r="AP286" s="56"/>
      <c r="AQ286" s="56"/>
      <c r="AR286" s="56"/>
      <c r="AS286" s="56"/>
    </row>
    <row r="287" spans="2:45" ht="18">
      <c r="B287" s="56"/>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c r="AA287" s="56"/>
      <c r="AB287" s="56"/>
      <c r="AC287" s="56"/>
      <c r="AD287" s="56"/>
      <c r="AE287" s="56"/>
      <c r="AF287" s="56"/>
      <c r="AG287" s="56"/>
      <c r="AH287" s="56"/>
      <c r="AI287" s="56"/>
      <c r="AJ287" s="56"/>
      <c r="AK287" s="56"/>
      <c r="AL287" s="56"/>
      <c r="AM287" s="56"/>
      <c r="AN287" s="56"/>
      <c r="AO287" s="56"/>
      <c r="AP287" s="56"/>
      <c r="AQ287" s="56"/>
      <c r="AR287" s="56"/>
      <c r="AS287" s="56"/>
    </row>
    <row r="288" spans="2:45" ht="18">
      <c r="B288" s="56"/>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56"/>
      <c r="AA288" s="56"/>
      <c r="AB288" s="56"/>
      <c r="AC288" s="56"/>
      <c r="AD288" s="56"/>
      <c r="AE288" s="56"/>
      <c r="AF288" s="56"/>
      <c r="AG288" s="56"/>
      <c r="AH288" s="56"/>
      <c r="AI288" s="56"/>
      <c r="AJ288" s="56"/>
      <c r="AK288" s="56"/>
      <c r="AL288" s="56"/>
      <c r="AM288" s="56"/>
      <c r="AN288" s="56"/>
      <c r="AO288" s="56"/>
      <c r="AP288" s="56"/>
      <c r="AQ288" s="56"/>
      <c r="AR288" s="56"/>
      <c r="AS288" s="56"/>
    </row>
    <row r="289" spans="2:45" ht="18">
      <c r="B289" s="56"/>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c r="AA289" s="56"/>
      <c r="AB289" s="56"/>
      <c r="AC289" s="56"/>
      <c r="AD289" s="56"/>
      <c r="AE289" s="56"/>
      <c r="AF289" s="56"/>
      <c r="AG289" s="56"/>
      <c r="AH289" s="56"/>
      <c r="AI289" s="56"/>
      <c r="AJ289" s="56"/>
      <c r="AK289" s="56"/>
      <c r="AL289" s="56"/>
      <c r="AM289" s="56"/>
      <c r="AN289" s="56"/>
      <c r="AO289" s="56"/>
      <c r="AP289" s="56"/>
      <c r="AQ289" s="56"/>
      <c r="AR289" s="56"/>
      <c r="AS289" s="56"/>
    </row>
    <row r="290" spans="2:45" ht="18">
      <c r="B290" s="56"/>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56"/>
      <c r="AA290" s="56"/>
      <c r="AB290" s="56"/>
      <c r="AC290" s="56"/>
      <c r="AD290" s="56"/>
      <c r="AE290" s="56"/>
      <c r="AF290" s="56"/>
      <c r="AG290" s="56"/>
      <c r="AH290" s="56"/>
      <c r="AI290" s="56"/>
      <c r="AJ290" s="56"/>
      <c r="AK290" s="56"/>
      <c r="AL290" s="56"/>
      <c r="AM290" s="56"/>
      <c r="AN290" s="56"/>
      <c r="AO290" s="56"/>
      <c r="AP290" s="56"/>
      <c r="AQ290" s="56"/>
      <c r="AR290" s="56"/>
      <c r="AS290" s="56"/>
    </row>
    <row r="291" spans="2:45" ht="18">
      <c r="B291" s="56"/>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c r="AR291" s="56"/>
      <c r="AS291" s="56"/>
    </row>
    <row r="292" spans="2:45" ht="18">
      <c r="B292" s="56"/>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c r="AA292" s="56"/>
      <c r="AB292" s="56"/>
      <c r="AC292" s="56"/>
      <c r="AD292" s="56"/>
      <c r="AE292" s="56"/>
      <c r="AF292" s="56"/>
      <c r="AG292" s="56"/>
      <c r="AH292" s="56"/>
      <c r="AI292" s="56"/>
      <c r="AJ292" s="56"/>
      <c r="AK292" s="56"/>
      <c r="AL292" s="56"/>
      <c r="AM292" s="56"/>
      <c r="AN292" s="56"/>
      <c r="AO292" s="56"/>
      <c r="AP292" s="56"/>
      <c r="AQ292" s="56"/>
      <c r="AR292" s="56"/>
      <c r="AS292" s="56"/>
    </row>
    <row r="293" spans="2:45" ht="18">
      <c r="B293" s="56"/>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c r="AA293" s="56"/>
      <c r="AB293" s="56"/>
      <c r="AC293" s="56"/>
      <c r="AD293" s="56"/>
      <c r="AE293" s="56"/>
      <c r="AF293" s="56"/>
      <c r="AG293" s="56"/>
      <c r="AH293" s="56"/>
      <c r="AI293" s="56"/>
      <c r="AJ293" s="56"/>
      <c r="AK293" s="56"/>
      <c r="AL293" s="56"/>
      <c r="AM293" s="56"/>
      <c r="AN293" s="56"/>
      <c r="AO293" s="56"/>
      <c r="AP293" s="56"/>
      <c r="AQ293" s="56"/>
      <c r="AR293" s="56"/>
      <c r="AS293" s="56"/>
    </row>
    <row r="294" spans="2:45" ht="18">
      <c r="B294" s="56"/>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c r="AR294" s="56"/>
      <c r="AS294" s="56"/>
    </row>
    <row r="295" spans="2:45" ht="18">
      <c r="B295" s="56"/>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c r="AA295" s="56"/>
      <c r="AB295" s="56"/>
      <c r="AC295" s="56"/>
      <c r="AD295" s="56"/>
      <c r="AE295" s="56"/>
      <c r="AF295" s="56"/>
      <c r="AG295" s="56"/>
      <c r="AH295" s="56"/>
      <c r="AI295" s="56"/>
      <c r="AJ295" s="56"/>
      <c r="AK295" s="56"/>
      <c r="AL295" s="56"/>
      <c r="AM295" s="56"/>
      <c r="AN295" s="56"/>
      <c r="AO295" s="56"/>
      <c r="AP295" s="56"/>
      <c r="AQ295" s="56"/>
      <c r="AR295" s="56"/>
      <c r="AS295" s="56"/>
    </row>
    <row r="296" spans="2:45" ht="18">
      <c r="B296" s="56"/>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c r="AA296" s="56"/>
      <c r="AB296" s="56"/>
      <c r="AC296" s="56"/>
      <c r="AD296" s="56"/>
      <c r="AE296" s="56"/>
      <c r="AF296" s="56"/>
      <c r="AG296" s="56"/>
      <c r="AH296" s="56"/>
      <c r="AI296" s="56"/>
      <c r="AJ296" s="56"/>
      <c r="AK296" s="56"/>
      <c r="AL296" s="56"/>
      <c r="AM296" s="56"/>
      <c r="AN296" s="56"/>
      <c r="AO296" s="56"/>
      <c r="AP296" s="56"/>
      <c r="AQ296" s="56"/>
      <c r="AR296" s="56"/>
      <c r="AS296" s="56"/>
    </row>
    <row r="297" spans="2:45" ht="18">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c r="AA297" s="56"/>
      <c r="AB297" s="56"/>
      <c r="AC297" s="56"/>
      <c r="AD297" s="56"/>
      <c r="AE297" s="56"/>
      <c r="AF297" s="56"/>
      <c r="AG297" s="56"/>
      <c r="AH297" s="56"/>
      <c r="AI297" s="56"/>
      <c r="AJ297" s="56"/>
      <c r="AK297" s="56"/>
      <c r="AL297" s="56"/>
      <c r="AM297" s="56"/>
      <c r="AN297" s="56"/>
      <c r="AO297" s="56"/>
      <c r="AP297" s="56"/>
      <c r="AQ297" s="56"/>
      <c r="AR297" s="56"/>
      <c r="AS297" s="56"/>
    </row>
    <row r="298" spans="2:45" ht="18">
      <c r="B298" s="56"/>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c r="AA298" s="56"/>
      <c r="AB298" s="56"/>
      <c r="AC298" s="56"/>
      <c r="AD298" s="56"/>
      <c r="AE298" s="56"/>
      <c r="AF298" s="56"/>
      <c r="AG298" s="56"/>
      <c r="AH298" s="56"/>
      <c r="AI298" s="56"/>
      <c r="AJ298" s="56"/>
      <c r="AK298" s="56"/>
      <c r="AL298" s="56"/>
      <c r="AM298" s="56"/>
      <c r="AN298" s="56"/>
      <c r="AO298" s="56"/>
      <c r="AP298" s="56"/>
      <c r="AQ298" s="56"/>
      <c r="AR298" s="56"/>
      <c r="AS298" s="56"/>
    </row>
    <row r="299" spans="2:45" ht="18">
      <c r="B299" s="56"/>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c r="AA299" s="56"/>
      <c r="AB299" s="56"/>
      <c r="AC299" s="56"/>
      <c r="AD299" s="56"/>
      <c r="AE299" s="56"/>
      <c r="AF299" s="56"/>
      <c r="AG299" s="56"/>
      <c r="AH299" s="56"/>
      <c r="AI299" s="56"/>
      <c r="AJ299" s="56"/>
      <c r="AK299" s="56"/>
      <c r="AL299" s="56"/>
      <c r="AM299" s="56"/>
      <c r="AN299" s="56"/>
      <c r="AO299" s="56"/>
      <c r="AP299" s="56"/>
      <c r="AQ299" s="56"/>
      <c r="AR299" s="56"/>
      <c r="AS299" s="56"/>
    </row>
    <row r="300" spans="2:45" ht="18">
      <c r="B300" s="56"/>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c r="AA300" s="56"/>
      <c r="AB300" s="56"/>
      <c r="AC300" s="56"/>
      <c r="AD300" s="56"/>
      <c r="AE300" s="56"/>
      <c r="AF300" s="56"/>
      <c r="AG300" s="56"/>
      <c r="AH300" s="56"/>
      <c r="AI300" s="56"/>
      <c r="AJ300" s="56"/>
      <c r="AK300" s="56"/>
      <c r="AL300" s="56"/>
      <c r="AM300" s="56"/>
      <c r="AN300" s="56"/>
      <c r="AO300" s="56"/>
      <c r="AP300" s="56"/>
      <c r="AQ300" s="56"/>
      <c r="AR300" s="56"/>
      <c r="AS300" s="56"/>
    </row>
    <row r="301" spans="2:45" ht="18">
      <c r="B301" s="56"/>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c r="AR301" s="56"/>
      <c r="AS301" s="56"/>
    </row>
    <row r="302" spans="2:45" ht="18">
      <c r="B302" s="56"/>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c r="AA302" s="56"/>
      <c r="AB302" s="56"/>
      <c r="AC302" s="56"/>
      <c r="AD302" s="56"/>
      <c r="AE302" s="56"/>
      <c r="AF302" s="56"/>
      <c r="AG302" s="56"/>
      <c r="AH302" s="56"/>
      <c r="AI302" s="56"/>
      <c r="AJ302" s="56"/>
      <c r="AK302" s="56"/>
      <c r="AL302" s="56"/>
      <c r="AM302" s="56"/>
      <c r="AN302" s="56"/>
      <c r="AO302" s="56"/>
      <c r="AP302" s="56"/>
      <c r="AQ302" s="56"/>
      <c r="AR302" s="56"/>
      <c r="AS302" s="56"/>
    </row>
    <row r="303" spans="2:45" ht="18">
      <c r="B303" s="56"/>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c r="AA303" s="56"/>
      <c r="AB303" s="56"/>
      <c r="AC303" s="56"/>
      <c r="AD303" s="56"/>
      <c r="AE303" s="56"/>
      <c r="AF303" s="56"/>
      <c r="AG303" s="56"/>
      <c r="AH303" s="56"/>
      <c r="AI303" s="56"/>
      <c r="AJ303" s="56"/>
      <c r="AK303" s="56"/>
      <c r="AL303" s="56"/>
      <c r="AM303" s="56"/>
      <c r="AN303" s="56"/>
      <c r="AO303" s="56"/>
      <c r="AP303" s="56"/>
      <c r="AQ303" s="56"/>
      <c r="AR303" s="56"/>
      <c r="AS303" s="56"/>
    </row>
    <row r="304" spans="2:45" ht="18">
      <c r="B304" s="56"/>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c r="AA304" s="56"/>
      <c r="AB304" s="56"/>
      <c r="AC304" s="56"/>
      <c r="AD304" s="56"/>
      <c r="AE304" s="56"/>
      <c r="AF304" s="56"/>
      <c r="AG304" s="56"/>
      <c r="AH304" s="56"/>
      <c r="AI304" s="56"/>
      <c r="AJ304" s="56"/>
      <c r="AK304" s="56"/>
      <c r="AL304" s="56"/>
      <c r="AM304" s="56"/>
      <c r="AN304" s="56"/>
      <c r="AO304" s="56"/>
      <c r="AP304" s="56"/>
      <c r="AQ304" s="56"/>
      <c r="AR304" s="56"/>
      <c r="AS304" s="56"/>
    </row>
    <row r="305" spans="2:45" ht="18">
      <c r="B305" s="56"/>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c r="AA305" s="56"/>
      <c r="AB305" s="56"/>
      <c r="AC305" s="56"/>
      <c r="AD305" s="56"/>
      <c r="AE305" s="56"/>
      <c r="AF305" s="56"/>
      <c r="AG305" s="56"/>
      <c r="AH305" s="56"/>
      <c r="AI305" s="56"/>
      <c r="AJ305" s="56"/>
      <c r="AK305" s="56"/>
      <c r="AL305" s="56"/>
      <c r="AM305" s="56"/>
      <c r="AN305" s="56"/>
      <c r="AO305" s="56"/>
      <c r="AP305" s="56"/>
      <c r="AQ305" s="56"/>
      <c r="AR305" s="56"/>
      <c r="AS305" s="56"/>
    </row>
    <row r="306" spans="2:45" ht="18">
      <c r="B306" s="56"/>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c r="AA306" s="56"/>
      <c r="AB306" s="56"/>
      <c r="AC306" s="56"/>
      <c r="AD306" s="56"/>
      <c r="AE306" s="56"/>
      <c r="AF306" s="56"/>
      <c r="AG306" s="56"/>
      <c r="AH306" s="56"/>
      <c r="AI306" s="56"/>
      <c r="AJ306" s="56"/>
      <c r="AK306" s="56"/>
      <c r="AL306" s="56"/>
      <c r="AM306" s="56"/>
      <c r="AN306" s="56"/>
      <c r="AO306" s="56"/>
      <c r="AP306" s="56"/>
      <c r="AQ306" s="56"/>
      <c r="AR306" s="56"/>
      <c r="AS306" s="56"/>
    </row>
    <row r="307" spans="2:45" ht="18">
      <c r="B307" s="56"/>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c r="AS307" s="56"/>
    </row>
    <row r="308" spans="2:45" ht="18">
      <c r="B308" s="56"/>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c r="AA308" s="56"/>
      <c r="AB308" s="56"/>
      <c r="AC308" s="56"/>
      <c r="AD308" s="56"/>
      <c r="AE308" s="56"/>
      <c r="AF308" s="56"/>
      <c r="AG308" s="56"/>
      <c r="AH308" s="56"/>
      <c r="AI308" s="56"/>
      <c r="AJ308" s="56"/>
      <c r="AK308" s="56"/>
      <c r="AL308" s="56"/>
      <c r="AM308" s="56"/>
      <c r="AN308" s="56"/>
      <c r="AO308" s="56"/>
      <c r="AP308" s="56"/>
      <c r="AQ308" s="56"/>
      <c r="AR308" s="56"/>
      <c r="AS308" s="56"/>
    </row>
    <row r="309" spans="2:45" ht="18">
      <c r="B309" s="56"/>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c r="AA309" s="56"/>
      <c r="AB309" s="56"/>
      <c r="AC309" s="56"/>
      <c r="AD309" s="56"/>
      <c r="AE309" s="56"/>
      <c r="AF309" s="56"/>
      <c r="AG309" s="56"/>
      <c r="AH309" s="56"/>
      <c r="AI309" s="56"/>
      <c r="AJ309" s="56"/>
      <c r="AK309" s="56"/>
      <c r="AL309" s="56"/>
      <c r="AM309" s="56"/>
      <c r="AN309" s="56"/>
      <c r="AO309" s="56"/>
      <c r="AP309" s="56"/>
      <c r="AQ309" s="56"/>
      <c r="AR309" s="56"/>
      <c r="AS309" s="56"/>
    </row>
    <row r="310" spans="2:45" ht="18">
      <c r="B310" s="56"/>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H310" s="56"/>
      <c r="AI310" s="56"/>
      <c r="AJ310" s="56"/>
      <c r="AK310" s="56"/>
      <c r="AL310" s="56"/>
      <c r="AM310" s="56"/>
      <c r="AN310" s="56"/>
      <c r="AO310" s="56"/>
      <c r="AP310" s="56"/>
      <c r="AQ310" s="56"/>
      <c r="AR310" s="56"/>
      <c r="AS310" s="56"/>
    </row>
    <row r="311" spans="2:45" ht="18">
      <c r="B311" s="56"/>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c r="AA311" s="56"/>
      <c r="AB311" s="56"/>
      <c r="AC311" s="56"/>
      <c r="AD311" s="56"/>
      <c r="AE311" s="56"/>
      <c r="AF311" s="56"/>
      <c r="AG311" s="56"/>
      <c r="AH311" s="56"/>
      <c r="AI311" s="56"/>
      <c r="AJ311" s="56"/>
      <c r="AK311" s="56"/>
      <c r="AL311" s="56"/>
      <c r="AM311" s="56"/>
      <c r="AN311" s="56"/>
      <c r="AO311" s="56"/>
      <c r="AP311" s="56"/>
      <c r="AQ311" s="56"/>
      <c r="AR311" s="56"/>
      <c r="AS311" s="56"/>
    </row>
    <row r="312" spans="2:45" ht="18">
      <c r="B312" s="56"/>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c r="AA312" s="56"/>
      <c r="AB312" s="56"/>
      <c r="AC312" s="56"/>
      <c r="AD312" s="56"/>
      <c r="AE312" s="56"/>
      <c r="AF312" s="56"/>
      <c r="AG312" s="56"/>
      <c r="AH312" s="56"/>
      <c r="AI312" s="56"/>
      <c r="AJ312" s="56"/>
      <c r="AK312" s="56"/>
      <c r="AL312" s="56"/>
      <c r="AM312" s="56"/>
      <c r="AN312" s="56"/>
      <c r="AO312" s="56"/>
      <c r="AP312" s="56"/>
      <c r="AQ312" s="56"/>
      <c r="AR312" s="56"/>
      <c r="AS312" s="56"/>
    </row>
    <row r="313" spans="2:45" ht="18">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c r="AR313" s="56"/>
      <c r="AS313" s="56"/>
    </row>
    <row r="314" spans="2:45" ht="18">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c r="AR314" s="56"/>
      <c r="AS314" s="56"/>
    </row>
    <row r="315" spans="2:45" ht="18">
      <c r="B315" s="56"/>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c r="AA315" s="56"/>
      <c r="AB315" s="56"/>
      <c r="AC315" s="56"/>
      <c r="AD315" s="56"/>
      <c r="AE315" s="56"/>
      <c r="AF315" s="56"/>
      <c r="AG315" s="56"/>
      <c r="AH315" s="56"/>
      <c r="AI315" s="56"/>
      <c r="AJ315" s="56"/>
      <c r="AK315" s="56"/>
      <c r="AL315" s="56"/>
      <c r="AM315" s="56"/>
      <c r="AN315" s="56"/>
      <c r="AO315" s="56"/>
      <c r="AP315" s="56"/>
      <c r="AQ315" s="56"/>
      <c r="AR315" s="56"/>
      <c r="AS315" s="56"/>
    </row>
    <row r="316" spans="2:45" ht="18">
      <c r="B316" s="56"/>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c r="AA316" s="56"/>
      <c r="AB316" s="56"/>
      <c r="AC316" s="56"/>
      <c r="AD316" s="56"/>
      <c r="AE316" s="56"/>
      <c r="AF316" s="56"/>
      <c r="AG316" s="56"/>
      <c r="AH316" s="56"/>
      <c r="AI316" s="56"/>
      <c r="AJ316" s="56"/>
      <c r="AK316" s="56"/>
      <c r="AL316" s="56"/>
      <c r="AM316" s="56"/>
      <c r="AN316" s="56"/>
      <c r="AO316" s="56"/>
      <c r="AP316" s="56"/>
      <c r="AQ316" s="56"/>
      <c r="AR316" s="56"/>
      <c r="AS316" s="56"/>
    </row>
    <row r="317" spans="2:45" ht="18">
      <c r="B317" s="56"/>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c r="AA317" s="56"/>
      <c r="AB317" s="56"/>
      <c r="AC317" s="56"/>
      <c r="AD317" s="56"/>
      <c r="AE317" s="56"/>
      <c r="AF317" s="56"/>
      <c r="AG317" s="56"/>
      <c r="AH317" s="56"/>
      <c r="AI317" s="56"/>
      <c r="AJ317" s="56"/>
      <c r="AK317" s="56"/>
      <c r="AL317" s="56"/>
      <c r="AM317" s="56"/>
      <c r="AN317" s="56"/>
      <c r="AO317" s="56"/>
      <c r="AP317" s="56"/>
      <c r="AQ317" s="56"/>
      <c r="AR317" s="56"/>
      <c r="AS317" s="56"/>
    </row>
    <row r="318" spans="2:45" ht="18">
      <c r="B318" s="56"/>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c r="AA318" s="56"/>
      <c r="AB318" s="56"/>
      <c r="AC318" s="56"/>
      <c r="AD318" s="56"/>
      <c r="AE318" s="56"/>
      <c r="AF318" s="56"/>
      <c r="AG318" s="56"/>
      <c r="AH318" s="56"/>
      <c r="AI318" s="56"/>
      <c r="AJ318" s="56"/>
      <c r="AK318" s="56"/>
      <c r="AL318" s="56"/>
      <c r="AM318" s="56"/>
      <c r="AN318" s="56"/>
      <c r="AO318" s="56"/>
      <c r="AP318" s="56"/>
      <c r="AQ318" s="56"/>
      <c r="AR318" s="56"/>
      <c r="AS318" s="56"/>
    </row>
    <row r="319" spans="2:45" ht="18">
      <c r="B319" s="56"/>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c r="AA319" s="56"/>
      <c r="AB319" s="56"/>
      <c r="AC319" s="56"/>
      <c r="AD319" s="56"/>
      <c r="AE319" s="56"/>
      <c r="AF319" s="56"/>
      <c r="AG319" s="56"/>
      <c r="AH319" s="56"/>
      <c r="AI319" s="56"/>
      <c r="AJ319" s="56"/>
      <c r="AK319" s="56"/>
      <c r="AL319" s="56"/>
      <c r="AM319" s="56"/>
      <c r="AN319" s="56"/>
      <c r="AO319" s="56"/>
      <c r="AP319" s="56"/>
      <c r="AQ319" s="56"/>
      <c r="AR319" s="56"/>
      <c r="AS319" s="56"/>
    </row>
    <row r="320" spans="2:45" ht="18">
      <c r="B320" s="56"/>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c r="AR320" s="56"/>
      <c r="AS320" s="56"/>
    </row>
    <row r="321" spans="2:45" ht="18">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c r="AR321" s="56"/>
      <c r="AS321" s="56"/>
    </row>
    <row r="322" spans="2:45" ht="18">
      <c r="B322" s="56"/>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c r="AA322" s="56"/>
      <c r="AB322" s="56"/>
      <c r="AC322" s="56"/>
      <c r="AD322" s="56"/>
      <c r="AE322" s="56"/>
      <c r="AF322" s="56"/>
      <c r="AG322" s="56"/>
      <c r="AH322" s="56"/>
      <c r="AI322" s="56"/>
      <c r="AJ322" s="56"/>
      <c r="AK322" s="56"/>
      <c r="AL322" s="56"/>
      <c r="AM322" s="56"/>
      <c r="AN322" s="56"/>
      <c r="AO322" s="56"/>
      <c r="AP322" s="56"/>
      <c r="AQ322" s="56"/>
      <c r="AR322" s="56"/>
      <c r="AS322" s="56"/>
    </row>
    <row r="323" spans="2:45" ht="18">
      <c r="B323" s="56"/>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c r="AR323" s="56"/>
      <c r="AS323" s="56"/>
    </row>
    <row r="324" spans="2:45" ht="18">
      <c r="B324" s="56"/>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56"/>
      <c r="AR324" s="56"/>
      <c r="AS324" s="56"/>
    </row>
    <row r="325" spans="2:45" ht="18">
      <c r="B325" s="56"/>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c r="AR325" s="56"/>
      <c r="AS325" s="56"/>
    </row>
    <row r="326" spans="2:45" ht="18">
      <c r="B326" s="56"/>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c r="AP326" s="56"/>
      <c r="AQ326" s="56"/>
      <c r="AR326" s="56"/>
      <c r="AS326" s="56"/>
    </row>
    <row r="327" spans="2:45" ht="18">
      <c r="B327" s="56"/>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c r="AR327" s="56"/>
      <c r="AS327" s="56"/>
    </row>
    <row r="328" spans="2:45" ht="18">
      <c r="B328" s="56"/>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c r="AR328" s="56"/>
      <c r="AS328" s="56"/>
    </row>
    <row r="329" spans="2:45" ht="18">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c r="AR329" s="56"/>
      <c r="AS329" s="56"/>
    </row>
    <row r="330" spans="2:45" ht="18">
      <c r="B330" s="56"/>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c r="AR330" s="56"/>
      <c r="AS330" s="56"/>
    </row>
    <row r="331" spans="2:45" ht="18">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c r="AR331" s="56"/>
      <c r="AS331" s="56"/>
    </row>
    <row r="332" spans="2:45" ht="18">
      <c r="B332" s="56"/>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56"/>
      <c r="AR332" s="56"/>
      <c r="AS332" s="56"/>
    </row>
    <row r="333" spans="2:45" ht="18">
      <c r="B333" s="56"/>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c r="AR333" s="56"/>
      <c r="AS333" s="56"/>
    </row>
    <row r="334" spans="2:45" ht="18">
      <c r="B334" s="56"/>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c r="AA334" s="56"/>
      <c r="AB334" s="56"/>
      <c r="AC334" s="56"/>
      <c r="AD334" s="56"/>
      <c r="AE334" s="56"/>
      <c r="AF334" s="56"/>
      <c r="AG334" s="56"/>
      <c r="AH334" s="56"/>
      <c r="AI334" s="56"/>
      <c r="AJ334" s="56"/>
      <c r="AK334" s="56"/>
      <c r="AL334" s="56"/>
      <c r="AM334" s="56"/>
      <c r="AN334" s="56"/>
      <c r="AO334" s="56"/>
      <c r="AP334" s="56"/>
      <c r="AQ334" s="56"/>
      <c r="AR334" s="56"/>
      <c r="AS334" s="56"/>
    </row>
    <row r="335" spans="2:45" ht="18">
      <c r="B335" s="56"/>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c r="AR335" s="56"/>
      <c r="AS335" s="56"/>
    </row>
    <row r="336" spans="2:45" ht="18">
      <c r="B336" s="56"/>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56"/>
      <c r="AA336" s="56"/>
      <c r="AB336" s="56"/>
      <c r="AC336" s="56"/>
      <c r="AD336" s="56"/>
      <c r="AE336" s="56"/>
      <c r="AF336" s="56"/>
      <c r="AG336" s="56"/>
      <c r="AH336" s="56"/>
      <c r="AI336" s="56"/>
      <c r="AJ336" s="56"/>
      <c r="AK336" s="56"/>
      <c r="AL336" s="56"/>
      <c r="AM336" s="56"/>
      <c r="AN336" s="56"/>
      <c r="AO336" s="56"/>
      <c r="AP336" s="56"/>
      <c r="AQ336" s="56"/>
      <c r="AR336" s="56"/>
      <c r="AS336" s="56"/>
    </row>
    <row r="337" spans="2:45" ht="18">
      <c r="B337" s="56"/>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c r="AR337" s="56"/>
      <c r="AS337" s="56"/>
    </row>
    <row r="338" spans="2:45" ht="18">
      <c r="B338" s="56"/>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56"/>
      <c r="AQ338" s="56"/>
      <c r="AR338" s="56"/>
      <c r="AS338" s="56"/>
    </row>
    <row r="339" spans="2:45" ht="18">
      <c r="B339" s="56"/>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c r="AA339" s="56"/>
      <c r="AB339" s="56"/>
      <c r="AC339" s="56"/>
      <c r="AD339" s="56"/>
      <c r="AE339" s="56"/>
      <c r="AF339" s="56"/>
      <c r="AG339" s="56"/>
      <c r="AH339" s="56"/>
      <c r="AI339" s="56"/>
      <c r="AJ339" s="56"/>
      <c r="AK339" s="56"/>
      <c r="AL339" s="56"/>
      <c r="AM339" s="56"/>
      <c r="AN339" s="56"/>
      <c r="AO339" s="56"/>
      <c r="AP339" s="56"/>
      <c r="AQ339" s="56"/>
      <c r="AR339" s="56"/>
      <c r="AS339" s="56"/>
    </row>
    <row r="340" spans="2:45" ht="18">
      <c r="B340" s="56"/>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56"/>
      <c r="AA340" s="56"/>
      <c r="AB340" s="56"/>
      <c r="AC340" s="56"/>
      <c r="AD340" s="56"/>
      <c r="AE340" s="56"/>
      <c r="AF340" s="56"/>
      <c r="AG340" s="56"/>
      <c r="AH340" s="56"/>
      <c r="AI340" s="56"/>
      <c r="AJ340" s="56"/>
      <c r="AK340" s="56"/>
      <c r="AL340" s="56"/>
      <c r="AM340" s="56"/>
      <c r="AN340" s="56"/>
      <c r="AO340" s="56"/>
      <c r="AP340" s="56"/>
      <c r="AQ340" s="56"/>
      <c r="AR340" s="56"/>
      <c r="AS340" s="56"/>
    </row>
    <row r="341" spans="2:45" ht="18">
      <c r="B341" s="56"/>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c r="AR341" s="56"/>
      <c r="AS341" s="56"/>
    </row>
    <row r="342" spans="2:45" ht="18">
      <c r="B342" s="56"/>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c r="AA342" s="56"/>
      <c r="AB342" s="56"/>
      <c r="AC342" s="56"/>
      <c r="AD342" s="56"/>
      <c r="AE342" s="56"/>
      <c r="AF342" s="56"/>
      <c r="AG342" s="56"/>
      <c r="AH342" s="56"/>
      <c r="AI342" s="56"/>
      <c r="AJ342" s="56"/>
      <c r="AK342" s="56"/>
      <c r="AL342" s="56"/>
      <c r="AM342" s="56"/>
      <c r="AN342" s="56"/>
      <c r="AO342" s="56"/>
      <c r="AP342" s="56"/>
      <c r="AQ342" s="56"/>
      <c r="AR342" s="56"/>
      <c r="AS342" s="56"/>
    </row>
    <row r="343" spans="2:45" ht="18">
      <c r="B343" s="56"/>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6"/>
      <c r="AH343" s="56"/>
      <c r="AI343" s="56"/>
      <c r="AJ343" s="56"/>
      <c r="AK343" s="56"/>
      <c r="AL343" s="56"/>
      <c r="AM343" s="56"/>
      <c r="AN343" s="56"/>
      <c r="AO343" s="56"/>
      <c r="AP343" s="56"/>
      <c r="AQ343" s="56"/>
      <c r="AR343" s="56"/>
      <c r="AS343" s="56"/>
    </row>
    <row r="344" spans="2:45" ht="18">
      <c r="B344" s="56"/>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56"/>
      <c r="AQ344" s="56"/>
      <c r="AR344" s="56"/>
      <c r="AS344" s="56"/>
    </row>
    <row r="345" spans="2:45" ht="18">
      <c r="B345" s="56"/>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c r="AR345" s="56"/>
      <c r="AS345" s="56"/>
    </row>
    <row r="346" spans="2:45" ht="18">
      <c r="B346" s="56"/>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c r="AA346" s="56"/>
      <c r="AB346" s="56"/>
      <c r="AC346" s="56"/>
      <c r="AD346" s="56"/>
      <c r="AE346" s="56"/>
      <c r="AF346" s="56"/>
      <c r="AG346" s="56"/>
      <c r="AH346" s="56"/>
      <c r="AI346" s="56"/>
      <c r="AJ346" s="56"/>
      <c r="AK346" s="56"/>
      <c r="AL346" s="56"/>
      <c r="AM346" s="56"/>
      <c r="AN346" s="56"/>
      <c r="AO346" s="56"/>
      <c r="AP346" s="56"/>
      <c r="AQ346" s="56"/>
      <c r="AR346" s="56"/>
      <c r="AS346" s="56"/>
    </row>
    <row r="347" spans="2:45" ht="18">
      <c r="B347" s="56"/>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56"/>
      <c r="AQ347" s="56"/>
      <c r="AR347" s="56"/>
      <c r="AS347" s="56"/>
    </row>
    <row r="348" spans="2:45" ht="18">
      <c r="B348" s="56"/>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56"/>
      <c r="AA348" s="56"/>
      <c r="AB348" s="56"/>
      <c r="AC348" s="56"/>
      <c r="AD348" s="56"/>
      <c r="AE348" s="56"/>
      <c r="AF348" s="56"/>
      <c r="AG348" s="56"/>
      <c r="AH348" s="56"/>
      <c r="AI348" s="56"/>
      <c r="AJ348" s="56"/>
      <c r="AK348" s="56"/>
      <c r="AL348" s="56"/>
      <c r="AM348" s="56"/>
      <c r="AN348" s="56"/>
      <c r="AO348" s="56"/>
      <c r="AP348" s="56"/>
      <c r="AQ348" s="56"/>
      <c r="AR348" s="56"/>
      <c r="AS348" s="56"/>
    </row>
    <row r="349" spans="2:45" ht="18">
      <c r="B349" s="56"/>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c r="AR349" s="56"/>
      <c r="AS349" s="56"/>
    </row>
    <row r="350" spans="2:45" ht="18">
      <c r="B350" s="56"/>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c r="AR350" s="56"/>
      <c r="AS350" s="56"/>
    </row>
    <row r="351" spans="2:45" ht="18">
      <c r="B351" s="56"/>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c r="AR351" s="56"/>
      <c r="AS351" s="56"/>
    </row>
    <row r="352" spans="2:45" ht="18">
      <c r="B352" s="56"/>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56"/>
      <c r="AA352" s="56"/>
      <c r="AB352" s="56"/>
      <c r="AC352" s="56"/>
      <c r="AD352" s="56"/>
      <c r="AE352" s="56"/>
      <c r="AF352" s="56"/>
      <c r="AG352" s="56"/>
      <c r="AH352" s="56"/>
      <c r="AI352" s="56"/>
      <c r="AJ352" s="56"/>
      <c r="AK352" s="56"/>
      <c r="AL352" s="56"/>
      <c r="AM352" s="56"/>
      <c r="AN352" s="56"/>
      <c r="AO352" s="56"/>
      <c r="AP352" s="56"/>
      <c r="AQ352" s="56"/>
      <c r="AR352" s="56"/>
      <c r="AS352" s="56"/>
    </row>
    <row r="353" spans="2:45" ht="18">
      <c r="B353" s="56"/>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c r="AA353" s="56"/>
      <c r="AB353" s="56"/>
      <c r="AC353" s="56"/>
      <c r="AD353" s="56"/>
      <c r="AE353" s="56"/>
      <c r="AF353" s="56"/>
      <c r="AG353" s="56"/>
      <c r="AH353" s="56"/>
      <c r="AI353" s="56"/>
      <c r="AJ353" s="56"/>
      <c r="AK353" s="56"/>
      <c r="AL353" s="56"/>
      <c r="AM353" s="56"/>
      <c r="AN353" s="56"/>
      <c r="AO353" s="56"/>
      <c r="AP353" s="56"/>
      <c r="AQ353" s="56"/>
      <c r="AR353" s="56"/>
      <c r="AS353" s="56"/>
    </row>
    <row r="354" spans="2:45" ht="18">
      <c r="B354" s="56"/>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56"/>
      <c r="AA354" s="56"/>
      <c r="AB354" s="56"/>
      <c r="AC354" s="56"/>
      <c r="AD354" s="56"/>
      <c r="AE354" s="56"/>
      <c r="AF354" s="56"/>
      <c r="AG354" s="56"/>
      <c r="AH354" s="56"/>
      <c r="AI354" s="56"/>
      <c r="AJ354" s="56"/>
      <c r="AK354" s="56"/>
      <c r="AL354" s="56"/>
      <c r="AM354" s="56"/>
      <c r="AN354" s="56"/>
      <c r="AO354" s="56"/>
      <c r="AP354" s="56"/>
      <c r="AQ354" s="56"/>
      <c r="AR354" s="56"/>
      <c r="AS354" s="56"/>
    </row>
    <row r="355" spans="2:45" ht="18">
      <c r="B355" s="56"/>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c r="AA355" s="56"/>
      <c r="AB355" s="56"/>
      <c r="AC355" s="56"/>
      <c r="AD355" s="56"/>
      <c r="AE355" s="56"/>
      <c r="AF355" s="56"/>
      <c r="AG355" s="56"/>
      <c r="AH355" s="56"/>
      <c r="AI355" s="56"/>
      <c r="AJ355" s="56"/>
      <c r="AK355" s="56"/>
      <c r="AL355" s="56"/>
      <c r="AM355" s="56"/>
      <c r="AN355" s="56"/>
      <c r="AO355" s="56"/>
      <c r="AP355" s="56"/>
      <c r="AQ355" s="56"/>
      <c r="AR355" s="56"/>
      <c r="AS355" s="56"/>
    </row>
    <row r="356" spans="2:45" ht="18">
      <c r="B356" s="56"/>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c r="AR356" s="56"/>
      <c r="AS356" s="56"/>
    </row>
    <row r="357" spans="2:45" ht="18">
      <c r="B357" s="56"/>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6"/>
      <c r="AH357" s="56"/>
      <c r="AI357" s="56"/>
      <c r="AJ357" s="56"/>
      <c r="AK357" s="56"/>
      <c r="AL357" s="56"/>
      <c r="AM357" s="56"/>
      <c r="AN357" s="56"/>
      <c r="AO357" s="56"/>
      <c r="AP357" s="56"/>
      <c r="AQ357" s="56"/>
      <c r="AR357" s="56"/>
      <c r="AS357" s="56"/>
    </row>
    <row r="358" spans="2:45" ht="18">
      <c r="B358" s="56"/>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c r="AR358" s="56"/>
      <c r="AS358" s="56"/>
    </row>
    <row r="359" spans="2:45" ht="18">
      <c r="B359" s="56"/>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c r="AR359" s="56"/>
      <c r="AS359" s="56"/>
    </row>
    <row r="360" spans="2:45" ht="18">
      <c r="B360" s="56"/>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c r="AA360" s="56"/>
      <c r="AB360" s="56"/>
      <c r="AC360" s="56"/>
      <c r="AD360" s="56"/>
      <c r="AE360" s="56"/>
      <c r="AF360" s="56"/>
      <c r="AG360" s="56"/>
      <c r="AH360" s="56"/>
      <c r="AI360" s="56"/>
      <c r="AJ360" s="56"/>
      <c r="AK360" s="56"/>
      <c r="AL360" s="56"/>
      <c r="AM360" s="56"/>
      <c r="AN360" s="56"/>
      <c r="AO360" s="56"/>
      <c r="AP360" s="56"/>
      <c r="AQ360" s="56"/>
      <c r="AR360" s="56"/>
      <c r="AS360" s="56"/>
    </row>
    <row r="361" spans="2:45" ht="18">
      <c r="B361" s="56"/>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c r="AQ361" s="56"/>
      <c r="AR361" s="56"/>
      <c r="AS361" s="56"/>
    </row>
    <row r="362" spans="2:45" ht="18">
      <c r="B362" s="56"/>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c r="AA362" s="56"/>
      <c r="AB362" s="56"/>
      <c r="AC362" s="56"/>
      <c r="AD362" s="56"/>
      <c r="AE362" s="56"/>
      <c r="AF362" s="56"/>
      <c r="AG362" s="56"/>
      <c r="AH362" s="56"/>
      <c r="AI362" s="56"/>
      <c r="AJ362" s="56"/>
      <c r="AK362" s="56"/>
      <c r="AL362" s="56"/>
      <c r="AM362" s="56"/>
      <c r="AN362" s="56"/>
      <c r="AO362" s="56"/>
      <c r="AP362" s="56"/>
      <c r="AQ362" s="56"/>
      <c r="AR362" s="56"/>
      <c r="AS362" s="56"/>
    </row>
    <row r="363" spans="2:45" ht="18">
      <c r="B363" s="56"/>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c r="AA363" s="56"/>
      <c r="AB363" s="56"/>
      <c r="AC363" s="56"/>
      <c r="AD363" s="56"/>
      <c r="AE363" s="56"/>
      <c r="AF363" s="56"/>
      <c r="AG363" s="56"/>
      <c r="AH363" s="56"/>
      <c r="AI363" s="56"/>
      <c r="AJ363" s="56"/>
      <c r="AK363" s="56"/>
      <c r="AL363" s="56"/>
      <c r="AM363" s="56"/>
      <c r="AN363" s="56"/>
      <c r="AO363" s="56"/>
      <c r="AP363" s="56"/>
      <c r="AQ363" s="56"/>
      <c r="AR363" s="56"/>
      <c r="AS363" s="56"/>
    </row>
    <row r="364" spans="2:45" ht="18">
      <c r="B364" s="56"/>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c r="AA364" s="56"/>
      <c r="AB364" s="56"/>
      <c r="AC364" s="56"/>
      <c r="AD364" s="56"/>
      <c r="AE364" s="56"/>
      <c r="AF364" s="56"/>
      <c r="AG364" s="56"/>
      <c r="AH364" s="56"/>
      <c r="AI364" s="56"/>
      <c r="AJ364" s="56"/>
      <c r="AK364" s="56"/>
      <c r="AL364" s="56"/>
      <c r="AM364" s="56"/>
      <c r="AN364" s="56"/>
      <c r="AO364" s="56"/>
      <c r="AP364" s="56"/>
      <c r="AQ364" s="56"/>
      <c r="AR364" s="56"/>
      <c r="AS364" s="56"/>
    </row>
    <row r="365" spans="2:45" ht="18">
      <c r="B365" s="56"/>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56"/>
      <c r="AA365" s="56"/>
      <c r="AB365" s="56"/>
      <c r="AC365" s="56"/>
      <c r="AD365" s="56"/>
      <c r="AE365" s="56"/>
      <c r="AF365" s="56"/>
      <c r="AG365" s="56"/>
      <c r="AH365" s="56"/>
      <c r="AI365" s="56"/>
      <c r="AJ365" s="56"/>
      <c r="AK365" s="56"/>
      <c r="AL365" s="56"/>
      <c r="AM365" s="56"/>
      <c r="AN365" s="56"/>
      <c r="AO365" s="56"/>
      <c r="AP365" s="56"/>
      <c r="AQ365" s="56"/>
      <c r="AR365" s="56"/>
      <c r="AS365" s="56"/>
    </row>
    <row r="366" spans="2:45" ht="18">
      <c r="B366" s="56"/>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c r="AR366" s="56"/>
      <c r="AS366" s="56"/>
    </row>
    <row r="367" spans="2:45" ht="18">
      <c r="B367" s="56"/>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c r="AA367" s="56"/>
      <c r="AB367" s="56"/>
      <c r="AC367" s="56"/>
      <c r="AD367" s="56"/>
      <c r="AE367" s="56"/>
      <c r="AF367" s="56"/>
      <c r="AG367" s="56"/>
      <c r="AH367" s="56"/>
      <c r="AI367" s="56"/>
      <c r="AJ367" s="56"/>
      <c r="AK367" s="56"/>
      <c r="AL367" s="56"/>
      <c r="AM367" s="56"/>
      <c r="AN367" s="56"/>
      <c r="AO367" s="56"/>
      <c r="AP367" s="56"/>
      <c r="AQ367" s="56"/>
      <c r="AR367" s="56"/>
      <c r="AS367" s="56"/>
    </row>
    <row r="368" spans="2:45" ht="18">
      <c r="B368" s="56"/>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c r="AA368" s="56"/>
      <c r="AB368" s="56"/>
      <c r="AC368" s="56"/>
      <c r="AD368" s="56"/>
      <c r="AE368" s="56"/>
      <c r="AF368" s="56"/>
      <c r="AG368" s="56"/>
      <c r="AH368" s="56"/>
      <c r="AI368" s="56"/>
      <c r="AJ368" s="56"/>
      <c r="AK368" s="56"/>
      <c r="AL368" s="56"/>
      <c r="AM368" s="56"/>
      <c r="AN368" s="56"/>
      <c r="AO368" s="56"/>
      <c r="AP368" s="56"/>
      <c r="AQ368" s="56"/>
      <c r="AR368" s="56"/>
      <c r="AS368" s="56"/>
    </row>
    <row r="369" spans="2:45" ht="18">
      <c r="B369" s="56"/>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c r="AA369" s="56"/>
      <c r="AB369" s="56"/>
      <c r="AC369" s="56"/>
      <c r="AD369" s="56"/>
      <c r="AE369" s="56"/>
      <c r="AF369" s="56"/>
      <c r="AG369" s="56"/>
      <c r="AH369" s="56"/>
      <c r="AI369" s="56"/>
      <c r="AJ369" s="56"/>
      <c r="AK369" s="56"/>
      <c r="AL369" s="56"/>
      <c r="AM369" s="56"/>
      <c r="AN369" s="56"/>
      <c r="AO369" s="56"/>
      <c r="AP369" s="56"/>
      <c r="AQ369" s="56"/>
      <c r="AR369" s="56"/>
      <c r="AS369" s="56"/>
    </row>
    <row r="370" spans="2:45" ht="18">
      <c r="B370" s="56"/>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c r="AA370" s="56"/>
      <c r="AB370" s="56"/>
      <c r="AC370" s="56"/>
      <c r="AD370" s="56"/>
      <c r="AE370" s="56"/>
      <c r="AF370" s="56"/>
      <c r="AG370" s="56"/>
      <c r="AH370" s="56"/>
      <c r="AI370" s="56"/>
      <c r="AJ370" s="56"/>
      <c r="AK370" s="56"/>
      <c r="AL370" s="56"/>
      <c r="AM370" s="56"/>
      <c r="AN370" s="56"/>
      <c r="AO370" s="56"/>
      <c r="AP370" s="56"/>
      <c r="AQ370" s="56"/>
      <c r="AR370" s="56"/>
      <c r="AS370" s="56"/>
    </row>
    <row r="371" spans="2:45" ht="18">
      <c r="B371" s="56"/>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c r="AA371" s="56"/>
      <c r="AB371" s="56"/>
      <c r="AC371" s="56"/>
      <c r="AD371" s="56"/>
      <c r="AE371" s="56"/>
      <c r="AF371" s="56"/>
      <c r="AG371" s="56"/>
      <c r="AH371" s="56"/>
      <c r="AI371" s="56"/>
      <c r="AJ371" s="56"/>
      <c r="AK371" s="56"/>
      <c r="AL371" s="56"/>
      <c r="AM371" s="56"/>
      <c r="AN371" s="56"/>
      <c r="AO371" s="56"/>
      <c r="AP371" s="56"/>
      <c r="AQ371" s="56"/>
      <c r="AR371" s="56"/>
      <c r="AS371" s="56"/>
    </row>
    <row r="372" spans="2:45" ht="18">
      <c r="B372" s="56"/>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c r="AA372" s="56"/>
      <c r="AB372" s="56"/>
      <c r="AC372" s="56"/>
      <c r="AD372" s="56"/>
      <c r="AE372" s="56"/>
      <c r="AF372" s="56"/>
      <c r="AG372" s="56"/>
      <c r="AH372" s="56"/>
      <c r="AI372" s="56"/>
      <c r="AJ372" s="56"/>
      <c r="AK372" s="56"/>
      <c r="AL372" s="56"/>
      <c r="AM372" s="56"/>
      <c r="AN372" s="56"/>
      <c r="AO372" s="56"/>
      <c r="AP372" s="56"/>
      <c r="AQ372" s="56"/>
      <c r="AR372" s="56"/>
      <c r="AS372" s="56"/>
    </row>
    <row r="373" spans="2:45" ht="18">
      <c r="B373" s="56"/>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c r="AA373" s="56"/>
      <c r="AB373" s="56"/>
      <c r="AC373" s="56"/>
      <c r="AD373" s="56"/>
      <c r="AE373" s="56"/>
      <c r="AF373" s="56"/>
      <c r="AG373" s="56"/>
      <c r="AH373" s="56"/>
      <c r="AI373" s="56"/>
      <c r="AJ373" s="56"/>
      <c r="AK373" s="56"/>
      <c r="AL373" s="56"/>
      <c r="AM373" s="56"/>
      <c r="AN373" s="56"/>
      <c r="AO373" s="56"/>
      <c r="AP373" s="56"/>
      <c r="AQ373" s="56"/>
      <c r="AR373" s="56"/>
      <c r="AS373" s="56"/>
    </row>
    <row r="374" spans="2:45" ht="18">
      <c r="B374" s="56"/>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c r="AA374" s="56"/>
      <c r="AB374" s="56"/>
      <c r="AC374" s="56"/>
      <c r="AD374" s="56"/>
      <c r="AE374" s="56"/>
      <c r="AF374" s="56"/>
      <c r="AG374" s="56"/>
      <c r="AH374" s="56"/>
      <c r="AI374" s="56"/>
      <c r="AJ374" s="56"/>
      <c r="AK374" s="56"/>
      <c r="AL374" s="56"/>
      <c r="AM374" s="56"/>
      <c r="AN374" s="56"/>
      <c r="AO374" s="56"/>
      <c r="AP374" s="56"/>
      <c r="AQ374" s="56"/>
      <c r="AR374" s="56"/>
      <c r="AS374" s="56"/>
    </row>
    <row r="375" spans="2:45" ht="18">
      <c r="B375" s="56"/>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c r="AA375" s="56"/>
      <c r="AB375" s="56"/>
      <c r="AC375" s="56"/>
      <c r="AD375" s="56"/>
      <c r="AE375" s="56"/>
      <c r="AF375" s="56"/>
      <c r="AG375" s="56"/>
      <c r="AH375" s="56"/>
      <c r="AI375" s="56"/>
      <c r="AJ375" s="56"/>
      <c r="AK375" s="56"/>
      <c r="AL375" s="56"/>
      <c r="AM375" s="56"/>
      <c r="AN375" s="56"/>
      <c r="AO375" s="56"/>
      <c r="AP375" s="56"/>
      <c r="AQ375" s="56"/>
      <c r="AR375" s="56"/>
      <c r="AS375" s="56"/>
    </row>
    <row r="376" spans="2:45" ht="18">
      <c r="B376" s="56"/>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c r="AA376" s="56"/>
      <c r="AB376" s="56"/>
      <c r="AC376" s="56"/>
      <c r="AD376" s="56"/>
      <c r="AE376" s="56"/>
      <c r="AF376" s="56"/>
      <c r="AG376" s="56"/>
      <c r="AH376" s="56"/>
      <c r="AI376" s="56"/>
      <c r="AJ376" s="56"/>
      <c r="AK376" s="56"/>
      <c r="AL376" s="56"/>
      <c r="AM376" s="56"/>
      <c r="AN376" s="56"/>
      <c r="AO376" s="56"/>
      <c r="AP376" s="56"/>
      <c r="AQ376" s="56"/>
      <c r="AR376" s="56"/>
      <c r="AS376" s="56"/>
    </row>
  </sheetData>
  <sheetProtection formatCells="0" formatColumns="0" formatRows="0" insertColumns="0" insertRows="0" insertHyperlinks="0" deleteColumns="0" deleteRows="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66006-F2E4-4AC1-B94C-8CF1F8CA37B5}">
  <dimension ref="A1:BO67"/>
  <sheetViews>
    <sheetView topLeftCell="A7" workbookViewId="0">
      <selection activeCell="H33" sqref="H33"/>
    </sheetView>
  </sheetViews>
  <sheetFormatPr defaultRowHeight="14.5"/>
  <cols>
    <col min="1" max="1" width="73.81640625" customWidth="1" collapsed="1"/>
    <col min="2" max="8" width="16.7265625" customWidth="1"/>
  </cols>
  <sheetData>
    <row r="1" spans="1:67" ht="60.75" customHeight="1">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row>
    <row r="2" spans="1:67" ht="24.75" customHeight="1">
      <c r="A2" s="56" t="s">
        <v>159</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row>
    <row r="3" spans="1:67" ht="18">
      <c r="A3" s="65" t="s">
        <v>150</v>
      </c>
      <c r="B3" s="95">
        <v>2021</v>
      </c>
      <c r="C3" s="95">
        <v>2022</v>
      </c>
      <c r="D3" s="95">
        <v>2023</v>
      </c>
      <c r="E3" s="95">
        <v>2024</v>
      </c>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row>
    <row r="4" spans="1:67" ht="18">
      <c r="A4" s="48" t="s">
        <v>151</v>
      </c>
      <c r="B4" s="48">
        <v>3</v>
      </c>
      <c r="C4" s="48">
        <v>3</v>
      </c>
      <c r="D4" s="48">
        <v>8</v>
      </c>
      <c r="E4" s="72">
        <v>0</v>
      </c>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row>
    <row r="5" spans="1:67" ht="18">
      <c r="A5" s="48" t="s">
        <v>152</v>
      </c>
      <c r="B5" s="48">
        <v>3</v>
      </c>
      <c r="C5" s="48">
        <v>3</v>
      </c>
      <c r="D5" s="48">
        <v>9</v>
      </c>
      <c r="E5" s="72">
        <v>0</v>
      </c>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row>
    <row r="6" spans="1:67" ht="18">
      <c r="A6" s="68" t="s">
        <v>153</v>
      </c>
      <c r="B6" s="68">
        <v>1</v>
      </c>
      <c r="C6" s="68">
        <v>0</v>
      </c>
      <c r="D6" s="68">
        <v>4</v>
      </c>
      <c r="E6" s="176">
        <v>0</v>
      </c>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row>
    <row r="7" spans="1:67" ht="18">
      <c r="A7" s="69"/>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row>
    <row r="8" spans="1:67" ht="18">
      <c r="A8" s="56" t="s">
        <v>0</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row>
    <row r="9" spans="1:67" ht="15.5">
      <c r="A9" s="55" t="s">
        <v>157</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row>
    <row r="10" spans="1:67">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row>
    <row r="11" spans="1:67">
      <c r="A11" s="58" t="s">
        <v>20</v>
      </c>
      <c r="B11" s="58"/>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row>
    <row r="12" spans="1:67">
      <c r="A12" s="79">
        <v>2021</v>
      </c>
      <c r="B12" s="95"/>
      <c r="C12" s="95" t="s">
        <v>162</v>
      </c>
      <c r="D12" s="95" t="s">
        <v>163</v>
      </c>
      <c r="E12" s="95" t="s">
        <v>164</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row>
    <row r="13" spans="1:67">
      <c r="A13" s="7" t="s">
        <v>21</v>
      </c>
      <c r="B13" s="48"/>
      <c r="C13" s="7">
        <v>19466.075000000001</v>
      </c>
      <c r="D13" s="7">
        <v>2856.2020000000002</v>
      </c>
      <c r="E13" s="9">
        <v>22322.276999999998</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67">
      <c r="A14" s="7" t="s">
        <v>22</v>
      </c>
      <c r="B14" s="48"/>
      <c r="C14" s="7">
        <v>83956.464000000007</v>
      </c>
      <c r="D14" s="7">
        <v>41491.595000000001</v>
      </c>
      <c r="E14" s="9">
        <v>125448.05899999999</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67">
      <c r="A15" s="7" t="s">
        <v>23</v>
      </c>
      <c r="C15" s="7">
        <v>105215.069</v>
      </c>
      <c r="D15" s="7">
        <v>50750.322</v>
      </c>
      <c r="E15" s="9">
        <v>155965.391</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67">
      <c r="A16" s="20" t="s">
        <v>17</v>
      </c>
      <c r="B16" s="68"/>
      <c r="C16" s="20">
        <v>208637.60800000001</v>
      </c>
      <c r="D16" s="20">
        <v>95098.119000000006</v>
      </c>
      <c r="E16" s="25">
        <v>303735.72700000001</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c r="A17" s="19"/>
      <c r="C17" s="19"/>
      <c r="D17" s="19"/>
      <c r="E17" s="19"/>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c r="A18" s="79" t="s">
        <v>3</v>
      </c>
      <c r="B18" s="95"/>
      <c r="C18" s="95" t="s">
        <v>162</v>
      </c>
      <c r="D18" s="95" t="s">
        <v>163</v>
      </c>
      <c r="E18" s="95" t="s">
        <v>164</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c r="A19" s="7" t="s">
        <v>21</v>
      </c>
      <c r="B19" s="48"/>
      <c r="C19" s="7">
        <v>30523.69</v>
      </c>
      <c r="D19" s="7">
        <v>6805.018</v>
      </c>
      <c r="E19" s="9">
        <v>37328.707999999999</v>
      </c>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c r="A20" s="7" t="s">
        <v>22</v>
      </c>
      <c r="B20" s="48"/>
      <c r="C20" s="7">
        <v>83956.464000000007</v>
      </c>
      <c r="D20" s="7">
        <v>25280.935000000001</v>
      </c>
      <c r="E20" s="9">
        <v>110712.177</v>
      </c>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c r="A21" s="7" t="s">
        <v>23</v>
      </c>
      <c r="C21" s="7">
        <v>99599.415999999997</v>
      </c>
      <c r="D21" s="7">
        <v>27780.669000000002</v>
      </c>
      <c r="E21" s="9">
        <v>127380.08500000001</v>
      </c>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s="53" customFormat="1">
      <c r="A22" s="20" t="s">
        <v>17</v>
      </c>
      <c r="B22" s="68"/>
      <c r="C22" s="20">
        <v>215554.348</v>
      </c>
      <c r="D22" s="20">
        <v>59866.622000000003</v>
      </c>
      <c r="E22" s="25">
        <v>275420.96999999997</v>
      </c>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row>
    <row r="23" spans="1:52" s="53" customFormat="1">
      <c r="A23" s="19"/>
      <c r="B23"/>
      <c r="C23" s="19"/>
      <c r="D23" s="19"/>
      <c r="E23" s="19"/>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row>
    <row r="24" spans="1:52">
      <c r="A24" s="79" t="s">
        <v>4</v>
      </c>
      <c r="B24" s="95"/>
      <c r="C24" s="95" t="s">
        <v>162</v>
      </c>
      <c r="D24" s="95" t="s">
        <v>163</v>
      </c>
      <c r="E24" s="95" t="s">
        <v>164</v>
      </c>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c r="A25" s="7" t="s">
        <v>21</v>
      </c>
      <c r="B25" s="48"/>
      <c r="C25" s="7">
        <v>31630.374386253199</v>
      </c>
      <c r="D25" s="7">
        <v>4417.0659999999998</v>
      </c>
      <c r="E25" s="9">
        <v>37525.51</v>
      </c>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c r="A26" s="7" t="s">
        <v>22</v>
      </c>
      <c r="B26" s="48"/>
      <c r="C26" s="7">
        <v>94634.001045911704</v>
      </c>
      <c r="D26" s="7">
        <v>13946.287</v>
      </c>
      <c r="E26" s="9">
        <v>107102.21799999999</v>
      </c>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c r="A27" s="7" t="s">
        <v>23</v>
      </c>
      <c r="C27" s="7">
        <v>94556.327829999893</v>
      </c>
      <c r="D27" s="7">
        <v>46280.377999999997</v>
      </c>
      <c r="E27" s="9">
        <v>140836.70600000001</v>
      </c>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s="53" customFormat="1">
      <c r="A28" s="20" t="s">
        <v>17</v>
      </c>
      <c r="B28" s="68"/>
      <c r="C28" s="20">
        <f>+SUM(C25:C27)</f>
        <v>220820.70326216478</v>
      </c>
      <c r="D28" s="20">
        <v>64643.731</v>
      </c>
      <c r="E28" s="25">
        <v>285464.43400000001</v>
      </c>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row>
    <row r="29" spans="1:52" s="53" customFormat="1">
      <c r="A29" s="19"/>
      <c r="B29"/>
      <c r="C29" s="19"/>
      <c r="D29" s="19"/>
      <c r="E29" s="19"/>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row>
    <row r="30" spans="1:52">
      <c r="A30" s="79" t="s">
        <v>446</v>
      </c>
      <c r="B30" s="95"/>
      <c r="C30" s="95" t="s">
        <v>162</v>
      </c>
      <c r="D30" s="95" t="s">
        <v>163</v>
      </c>
      <c r="E30" s="95" t="s">
        <v>164</v>
      </c>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c r="A31" s="7" t="s">
        <v>21</v>
      </c>
      <c r="B31" s="48"/>
      <c r="C31" s="62">
        <v>157.56100000000001</v>
      </c>
      <c r="D31" s="62">
        <v>0</v>
      </c>
      <c r="E31" s="177">
        <v>157.56100000000001</v>
      </c>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c r="A32" s="7" t="s">
        <v>22</v>
      </c>
      <c r="B32" s="48"/>
      <c r="C32" s="62">
        <v>64257.684999999998</v>
      </c>
      <c r="D32" s="62">
        <v>36519.317999999999</v>
      </c>
      <c r="E32" s="177">
        <v>100777.003</v>
      </c>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c r="A33" s="7" t="s">
        <v>23</v>
      </c>
      <c r="C33" s="62">
        <v>104102.762</v>
      </c>
      <c r="D33" s="62">
        <v>95076.05</v>
      </c>
      <c r="E33" s="177">
        <v>199178.81200000001</v>
      </c>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s="53" customFormat="1">
      <c r="A34" s="20" t="s">
        <v>17</v>
      </c>
      <c r="B34" s="68"/>
      <c r="C34" s="20">
        <f>+C31+C32+C33</f>
        <v>168518.008</v>
      </c>
      <c r="D34" s="20">
        <f>+D31+D32+D33</f>
        <v>131595.36800000002</v>
      </c>
      <c r="E34" s="25">
        <f>+E31+E32+E33</f>
        <v>300113.37599999999</v>
      </c>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row>
    <row r="35" spans="1:52" ht="26" customHeight="1">
      <c r="A35" s="206" t="s">
        <v>447</v>
      </c>
      <c r="B35" s="206"/>
      <c r="C35" s="206"/>
      <c r="D35" s="206"/>
      <c r="E35" s="206"/>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ht="13.5" customHeight="1">
      <c r="A36" s="69"/>
      <c r="C36" s="56"/>
      <c r="D36" s="56"/>
      <c r="E36" s="56"/>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ht="18">
      <c r="A37" s="58" t="s">
        <v>165</v>
      </c>
      <c r="B37" s="58"/>
      <c r="C37" s="56"/>
      <c r="D37" s="56"/>
      <c r="E37" s="56"/>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c r="A38" s="79" t="s">
        <v>24</v>
      </c>
      <c r="B38" s="95"/>
      <c r="C38" s="95"/>
      <c r="D38" s="95" t="s">
        <v>17</v>
      </c>
      <c r="E38" s="95" t="s">
        <v>25</v>
      </c>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c r="A39" s="7" t="s">
        <v>26</v>
      </c>
      <c r="B39" s="48"/>
      <c r="C39" s="48"/>
      <c r="D39" s="7">
        <v>12</v>
      </c>
      <c r="E39" s="100">
        <f>5/D42</f>
        <v>0.1</v>
      </c>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c r="A40" s="7" t="s">
        <v>22</v>
      </c>
      <c r="B40" s="48"/>
      <c r="C40" s="48"/>
      <c r="D40" s="7">
        <v>30</v>
      </c>
      <c r="E40" s="100">
        <f>D40/D42</f>
        <v>0.6</v>
      </c>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c r="A41" s="7" t="s">
        <v>23</v>
      </c>
      <c r="D41" s="7">
        <v>8</v>
      </c>
      <c r="E41" s="100">
        <f>D41/D42</f>
        <v>0.16</v>
      </c>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c r="A42" s="20" t="s">
        <v>17</v>
      </c>
      <c r="B42" s="68"/>
      <c r="C42" s="68"/>
      <c r="D42" s="20">
        <f>SUM(D39:D41)</f>
        <v>50</v>
      </c>
      <c r="E42" s="101">
        <f>SUM(E39:E41)</f>
        <v>0.86</v>
      </c>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ht="18">
      <c r="A43" s="56"/>
      <c r="B43" s="56"/>
      <c r="C43" s="56"/>
      <c r="D43" s="56"/>
      <c r="E43" s="56"/>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row>
    <row r="44" spans="1:52" ht="18">
      <c r="A44" s="56"/>
      <c r="B44" s="56"/>
      <c r="C44" s="56"/>
      <c r="D44" s="56"/>
      <c r="E44" s="56"/>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row>
    <row r="45" spans="1:52" ht="18">
      <c r="A45" s="56" t="s">
        <v>158</v>
      </c>
      <c r="B45" s="56"/>
      <c r="C45" s="56"/>
      <c r="D45" s="56"/>
      <c r="E45" s="56"/>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56"/>
      <c r="AI45" s="56"/>
      <c r="AJ45" s="56"/>
      <c r="AK45" s="56"/>
      <c r="AL45" s="56"/>
      <c r="AM45" s="56"/>
    </row>
    <row r="46" spans="1:52" ht="18">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row>
    <row r="47" spans="1:52" ht="18">
      <c r="A47" s="65" t="s">
        <v>178</v>
      </c>
      <c r="B47" s="95">
        <v>2021</v>
      </c>
      <c r="C47" s="95">
        <v>2022</v>
      </c>
      <c r="D47" s="95">
        <v>2023</v>
      </c>
      <c r="E47" s="95">
        <v>2024</v>
      </c>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row>
    <row r="48" spans="1:52" ht="18">
      <c r="A48" s="48" t="s">
        <v>179</v>
      </c>
      <c r="B48" s="103">
        <v>208.6</v>
      </c>
      <c r="C48" s="103">
        <v>215.6</v>
      </c>
      <c r="D48" s="103">
        <v>218.7</v>
      </c>
      <c r="E48" s="104">
        <v>168.5</v>
      </c>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row>
    <row r="49" spans="1:33" ht="18">
      <c r="A49" s="48" t="s">
        <v>180</v>
      </c>
      <c r="B49" s="103">
        <v>27.1</v>
      </c>
      <c r="C49" s="103">
        <v>31.8</v>
      </c>
      <c r="D49" s="103">
        <v>33.700000000000003</v>
      </c>
      <c r="E49" s="104">
        <v>39.299999999999997</v>
      </c>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row>
    <row r="50" spans="1:33" ht="18">
      <c r="A50" s="48" t="s">
        <v>182</v>
      </c>
      <c r="B50" s="103">
        <v>60.3</v>
      </c>
      <c r="C50" s="103">
        <v>59.9</v>
      </c>
      <c r="D50" s="103">
        <v>66.8</v>
      </c>
      <c r="E50" s="104">
        <v>131.595</v>
      </c>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row>
    <row r="51" spans="1:33" ht="18">
      <c r="A51" s="48" t="s">
        <v>183</v>
      </c>
      <c r="B51" s="103">
        <v>26.5</v>
      </c>
      <c r="C51" s="103">
        <v>29.5</v>
      </c>
      <c r="D51" s="103">
        <v>43.6</v>
      </c>
      <c r="E51" s="104">
        <v>34.799999999999997</v>
      </c>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row>
    <row r="52" spans="1:33" ht="18">
      <c r="A52" s="48" t="s">
        <v>184</v>
      </c>
      <c r="B52" s="103">
        <v>2.2999999999999998</v>
      </c>
      <c r="C52" s="103">
        <v>3.03</v>
      </c>
      <c r="D52" s="103">
        <v>4.7</v>
      </c>
      <c r="E52" s="104">
        <v>3.2</v>
      </c>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row>
    <row r="53" spans="1:33" ht="18">
      <c r="A53" s="71" t="s">
        <v>18</v>
      </c>
      <c r="B53" s="105">
        <v>324.8</v>
      </c>
      <c r="C53" s="105">
        <v>339.83</v>
      </c>
      <c r="D53" s="105">
        <v>367.5</v>
      </c>
      <c r="E53" s="106">
        <f>SUM(E48:E52)</f>
        <v>377.39499999999998</v>
      </c>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row>
    <row r="54" spans="1:33" ht="18">
      <c r="A54" s="78" t="s">
        <v>181</v>
      </c>
      <c r="B54" s="70"/>
      <c r="C54" s="70"/>
      <c r="D54" s="70"/>
      <c r="E54" s="77"/>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row>
    <row r="55" spans="1:33" ht="18">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row>
    <row r="56" spans="1:33" ht="18">
      <c r="A56" s="65" t="s">
        <v>185</v>
      </c>
      <c r="B56" s="95">
        <v>2021</v>
      </c>
      <c r="C56" s="95">
        <v>2022</v>
      </c>
      <c r="D56" s="95">
        <v>2023</v>
      </c>
      <c r="E56" s="95">
        <v>2024</v>
      </c>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row>
    <row r="57" spans="1:33" ht="18">
      <c r="A57" s="48" t="s">
        <v>186</v>
      </c>
      <c r="B57" s="12">
        <v>4200</v>
      </c>
      <c r="C57" s="12">
        <v>5699</v>
      </c>
      <c r="D57" s="12">
        <v>5674</v>
      </c>
      <c r="E57" s="92">
        <v>5940</v>
      </c>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row>
    <row r="58" spans="1:33" ht="18">
      <c r="A58" s="48" t="s">
        <v>187</v>
      </c>
      <c r="B58" s="12">
        <v>4663</v>
      </c>
      <c r="C58" s="12">
        <v>4975</v>
      </c>
      <c r="D58" s="12">
        <v>4585</v>
      </c>
      <c r="E58" s="92">
        <v>4147</v>
      </c>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row>
    <row r="59" spans="1:33" ht="18">
      <c r="A59" s="48" t="s">
        <v>188</v>
      </c>
      <c r="B59" s="12">
        <v>9971</v>
      </c>
      <c r="C59" s="12">
        <v>11634</v>
      </c>
      <c r="D59" s="12">
        <v>12299</v>
      </c>
      <c r="E59" s="92">
        <v>13432</v>
      </c>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row>
    <row r="60" spans="1:33" ht="18">
      <c r="A60" s="48" t="s">
        <v>189</v>
      </c>
      <c r="B60" s="12">
        <v>6156</v>
      </c>
      <c r="C60" s="12">
        <v>6106</v>
      </c>
      <c r="D60" s="12">
        <v>19798</v>
      </c>
      <c r="E60" s="92">
        <v>9921</v>
      </c>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row>
    <row r="61" spans="1:33" ht="18">
      <c r="A61" s="48" t="s">
        <v>190</v>
      </c>
      <c r="B61" s="12">
        <v>1082</v>
      </c>
      <c r="C61" s="12">
        <v>690</v>
      </c>
      <c r="D61" s="12">
        <v>730</v>
      </c>
      <c r="E61" s="93">
        <v>999</v>
      </c>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row>
    <row r="62" spans="1:33" ht="18">
      <c r="A62" s="68" t="s">
        <v>191</v>
      </c>
      <c r="B62" s="14">
        <v>388</v>
      </c>
      <c r="C62" s="14">
        <v>409</v>
      </c>
      <c r="D62" s="14">
        <v>504</v>
      </c>
      <c r="E62" s="181">
        <v>315</v>
      </c>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row>
    <row r="63" spans="1:33" ht="18">
      <c r="A63" s="48" t="s">
        <v>192</v>
      </c>
      <c r="B63" s="12">
        <v>26460</v>
      </c>
      <c r="C63" s="12">
        <v>29513</v>
      </c>
      <c r="D63" s="12">
        <v>43590</v>
      </c>
      <c r="E63" s="92">
        <v>34754</v>
      </c>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row>
    <row r="64" spans="1:33" ht="18">
      <c r="A64" s="48" t="s">
        <v>193</v>
      </c>
      <c r="B64" s="12">
        <v>2628</v>
      </c>
      <c r="C64" s="12">
        <v>2638</v>
      </c>
      <c r="D64" s="12">
        <v>2193</v>
      </c>
      <c r="E64" s="92">
        <v>3854</v>
      </c>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row>
    <row r="65" spans="1:33" ht="18">
      <c r="A65" s="48" t="s">
        <v>194</v>
      </c>
      <c r="B65" s="12">
        <v>128</v>
      </c>
      <c r="C65" s="12">
        <v>4354</v>
      </c>
      <c r="D65" s="12">
        <v>1102</v>
      </c>
      <c r="E65" s="92">
        <v>6382</v>
      </c>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row>
    <row r="66" spans="1:33" ht="18">
      <c r="A66" s="48" t="s">
        <v>195</v>
      </c>
      <c r="B66" s="12">
        <v>524</v>
      </c>
      <c r="C66" s="12">
        <v>568</v>
      </c>
      <c r="D66" s="12">
        <v>894</v>
      </c>
      <c r="E66" s="93">
        <v>728</v>
      </c>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row>
    <row r="67" spans="1:33" ht="18">
      <c r="A67" s="71" t="s">
        <v>196</v>
      </c>
      <c r="B67" s="16">
        <v>29740</v>
      </c>
      <c r="C67" s="16">
        <v>37073</v>
      </c>
      <c r="D67" s="16">
        <v>47779</v>
      </c>
      <c r="E67" s="17">
        <v>45718</v>
      </c>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row>
  </sheetData>
  <sheetProtection formatCells="0" formatColumns="0" formatRows="0" insertColumns="0" insertRows="0" insertHyperlinks="0" deleteColumns="0" deleteRows="0" sort="0" autoFilter="0" pivotTables="0"/>
  <mergeCells count="1">
    <mergeCell ref="A35:E3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86d0513-24b8-41c5-a36c-2c094834d2f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0A95F4DB76163408F8898063BF82030" ma:contentTypeVersion="13" ma:contentTypeDescription="Crie um novo documento." ma:contentTypeScope="" ma:versionID="d440feebc4b996aec6be23160750cda0">
  <xsd:schema xmlns:xsd="http://www.w3.org/2001/XMLSchema" xmlns:xs="http://www.w3.org/2001/XMLSchema" xmlns:p="http://schemas.microsoft.com/office/2006/metadata/properties" xmlns:ns3="886d0513-24b8-41c5-a36c-2c094834d2fc" xmlns:ns4="bb4b8aff-61b6-4840-bd59-080df27dd817" targetNamespace="http://schemas.microsoft.com/office/2006/metadata/properties" ma:root="true" ma:fieldsID="0f5c847a17898f52e4a388ec26f3e428" ns3:_="" ns4:_="">
    <xsd:import namespace="886d0513-24b8-41c5-a36c-2c094834d2fc"/>
    <xsd:import namespace="bb4b8aff-61b6-4840-bd59-080df27dd817"/>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6d0513-24b8-41c5-a36c-2c094834d2fc"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4b8aff-61b6-4840-bd59-080df27dd817" elementFormDefault="qualified">
    <xsd:import namespace="http://schemas.microsoft.com/office/2006/documentManagement/types"/>
    <xsd:import namespace="http://schemas.microsoft.com/office/infopath/2007/PartnerControls"/>
    <xsd:element name="SharedWithUsers" ma:index="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Detalhes de Compartilhado Com" ma:internalName="SharedWithDetails" ma:readOnly="true">
      <xsd:simpleType>
        <xsd:restriction base="dms:Note">
          <xsd:maxLength value="255"/>
        </xsd:restriction>
      </xsd:simpleType>
    </xsd:element>
    <xsd:element name="SharingHintHash" ma:index="11"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AF62ED-6CE9-49FA-8D71-F77DAB95DBC5}">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886d0513-24b8-41c5-a36c-2c094834d2fc"/>
    <ds:schemaRef ds:uri="bb4b8aff-61b6-4840-bd59-080df27dd817"/>
    <ds:schemaRef ds:uri="http://www.w3.org/XML/1998/namespace"/>
  </ds:schemaRefs>
</ds:datastoreItem>
</file>

<file path=customXml/itemProps2.xml><?xml version="1.0" encoding="utf-8"?>
<ds:datastoreItem xmlns:ds="http://schemas.openxmlformats.org/officeDocument/2006/customXml" ds:itemID="{3F6EBB3C-6F7C-4347-BD82-D6E7166C4D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6d0513-24b8-41c5-a36c-2c094834d2fc"/>
    <ds:schemaRef ds:uri="bb4b8aff-61b6-4840-bd59-080df27dd8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42FF3E-33FC-43A8-8702-E949EF03B5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Index</vt:lpstr>
      <vt:lpstr>E1 - Climate Change</vt:lpstr>
      <vt:lpstr>E2 - Pollution</vt:lpstr>
      <vt:lpstr>E3 - Water &amp; Marine</vt:lpstr>
      <vt:lpstr>E4 - Biodiversity</vt:lpstr>
      <vt:lpstr>S1 - Own Workforce</vt:lpstr>
      <vt:lpstr>S3 - Affected Communities</vt:lpstr>
      <vt:lpstr>G1 - Business Conduct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Anna Brog</cp:lastModifiedBy>
  <dcterms:created xsi:type="dcterms:W3CDTF">2024-03-21T19:45:26Z</dcterms:created>
  <dcterms:modified xsi:type="dcterms:W3CDTF">2025-04-16T11:11:44Z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2.5.1</vt:lpwstr>
  </property>
  <property fmtid="{D5CDD505-2E9C-101B-9397-08002B2CF9AE}" pid="4" name="ContentTypeId">
    <vt:lpwstr>0x01010020A95F4DB76163408F8898063BF82030</vt:lpwstr>
  </property>
</Properties>
</file>